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3 inwest." sheetId="1" r:id="rId1"/>
  </sheets>
  <definedNames/>
  <calcPr fullCalcOnLoad="1"/>
</workbook>
</file>

<file path=xl/sharedStrings.xml><?xml version="1.0" encoding="utf-8"?>
<sst xmlns="http://schemas.openxmlformats.org/spreadsheetml/2006/main" count="131" uniqueCount="63">
  <si>
    <t>Dział</t>
  </si>
  <si>
    <t>§</t>
  </si>
  <si>
    <t>60014</t>
  </si>
  <si>
    <t>75020</t>
  </si>
  <si>
    <t>80115</t>
  </si>
  <si>
    <t>80120</t>
  </si>
  <si>
    <t>80195</t>
  </si>
  <si>
    <t>6050</t>
  </si>
  <si>
    <t>6060</t>
  </si>
  <si>
    <t>85111</t>
  </si>
  <si>
    <t>85202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</si>
  <si>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</si>
  <si>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</si>
  <si>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</si>
  <si>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</si>
  <si>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</si>
  <si>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</si>
  <si>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</si>
  <si>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</si>
  <si>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</si>
  <si>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</si>
  <si>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</si>
  <si>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</si>
  <si>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Ogółem</t>
  </si>
  <si>
    <t>x</t>
  </si>
  <si>
    <t>Zarząd Dróg Powiatowych w Szczytnie</t>
  </si>
  <si>
    <t>Zespół Szkół Nr 1 w Szczytnie</t>
  </si>
  <si>
    <t>Opracowanie dokumentacji projektowej przebudowy drogi powiatowej nr 1496N Dźwierzuty Orzyny od km 0+000-8+383</t>
  </si>
  <si>
    <t>Starostwo Powiatowe w Szczytnie</t>
  </si>
  <si>
    <t>Utworzenie Zespołu Poradni Specjalistycznych, punktu świadczenia usług nocnej i świątecznej opieki medycznej, apteki przy Szpitalu Powiatowym ZOZ w Szczytnie</t>
  </si>
  <si>
    <t>Budowa zewnętrznej infrastruktury sportowej przy Zespole Szkół Nr 2 w Szczytnie i przy Specjalnym Ośrodku Szkolno-Wychowawczym w Szczytnie</t>
  </si>
  <si>
    <t xml:space="preserve">Modernizacja (remont) elewacji budynku Zespołu Szkół Nr 1 im. Stanisława Staszica w Szczytnie </t>
  </si>
  <si>
    <t>Przebudowa drogi powiatowej nr 1512N Wielbark-Rozogi od km 19+010-21+360</t>
  </si>
  <si>
    <t>Przebudowa drogi powiatowej nr 1480N na odcinku Waplewo - Dźwiersztyny, etap II od km 4+041 do 4+561</t>
  </si>
  <si>
    <t>Dom Pomocy Społecznej w Szczytnie</t>
  </si>
  <si>
    <t>PLAN NA 2024 ROK</t>
  </si>
  <si>
    <t>Montaż hydrantów wewnętrznych w Domu Pomocy Społecznej w Szczytnie filii w Spychowie</t>
  </si>
  <si>
    <t>Wykonanie regałów przesuwnych do biblioteki szkolnej w Zespole Szkół Nr 2 w Szczytnie</t>
  </si>
  <si>
    <t>Zespół Szkół Nr 2 w Szczytnie</t>
  </si>
  <si>
    <t>Przebudowa drogi powiatowej nr 1641N od skrzyżowania z drogą  nr 1484N do msc. Sasek Wielki</t>
  </si>
  <si>
    <t xml:space="preserve">Zakup pompy ciepła z montażem i dostosowanie instalacji cieplnej wraz z dokumentacją projektową dla Zarządu Dróg Powiatowych w Szczytnie </t>
  </si>
  <si>
    <t>Zadania inwestycyjne przewidziane do realizacji w 2024 roku</t>
  </si>
  <si>
    <t>Przebudowa drogi powiatowej nr 1512N Wielbark-Rozogi od km 23+360 do km 28+200</t>
  </si>
  <si>
    <t>Przebudowa drogi powiatowej nr 1647N dr.kraj.nr 57 - Nowe Kiejkuty</t>
  </si>
  <si>
    <t>Modernizacja kanalizacji deszczowej w m.Świętajno przy ul.Mickiewicza</t>
  </si>
  <si>
    <t>Przebudowa instalacji kanalizacji deszczowej na drodze powiatowej nr 1657N dr.kraj. Nr 53 - Szczytno</t>
  </si>
  <si>
    <t>Budowa drogi dla rowerów w ciągu drogi powiatowej nr 1675N w msc. Jeruty w km 0+000 - 0+725</t>
  </si>
  <si>
    <t>Budowa drogi dla pieszych i rowerów w ciągu drogi powiatowej nr 1482N w msc. Leśny Dwór w km 10+923 - 11+908</t>
  </si>
  <si>
    <t>Budowa drogi dla pieszych w ciągu drogi powiatowej nr 1518N w m. Faryny w km 1+135 -1+353</t>
  </si>
  <si>
    <t>Budowa drogi dla pieszych w ciągu drogi powiatowej nr 1681N w m. Faryny w km 23+700 -23+758</t>
  </si>
  <si>
    <t>Budowa drogi dla pieszych w ciągu drogi powiatowej nr 1633N w msc. Burdąg w km 7+220 -7+663</t>
  </si>
  <si>
    <t>Budowa drogi dla pieszych przy ul. Kościelnej w Świętajnie przy drodze powiatowej nr 1496N w km 26+800 -27+005</t>
  </si>
  <si>
    <t>Przebudowa drogi powiatowej nr 1671N Kipary-Sędrowo od km 5+700 do km 11+883</t>
  </si>
  <si>
    <t>Rozbudowa drogi powiatowej nr 1516N Klon-Wujaki km 0+000 - 2+200</t>
  </si>
  <si>
    <t>Zespół Szkół Nr 3 w Szczytnie</t>
  </si>
  <si>
    <t>Przebudowa ciągu dróg powiatowych nr 1659N i 1487N od m. Wólka Szczycieńska do m.Leśny Dwór</t>
  </si>
  <si>
    <t>Wykonanie ogrodzenia terenu pawilonu szkolnego od strony północnej w Zespole Szkół Nr 1 w Szczytnie</t>
  </si>
  <si>
    <t>Zakup urządzenia naukowo-dydaktycznego do parku naukowego przed budynkiem Zespołu Szkół Nr 2 w Szczytnie</t>
  </si>
  <si>
    <t>Przebudowa i modernizacja wewnętrznej instalacji ppoż w budynku Zespołu Szkół Nr 3 w Szczytnie</t>
  </si>
  <si>
    <t>Montaż instalacji fotowoltaicznych w placówkach oświatowych, których organem prowadzącym jest Powiat Szczycieński</t>
  </si>
  <si>
    <t>6058(9)</t>
  </si>
  <si>
    <t>Opracowanie dokumentacji aplikacyjnej projektu dla zadania pn:"Platforma e-usług publicznych Zarządu Dróg Powiatowych w Szczytnie"</t>
  </si>
  <si>
    <t>Załącznik nr 3 do Uchwały Rady Powiatu w Szczytnie Nr XLIX/344/2023 z dnia 28 grudnia 2023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</si>
</sst>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59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9" fillId="33" borderId="11" xfId="0" applyNumberFormat="1" applyFont="1" applyFill="1" applyBorder="1" applyAlignment="1">
      <alignment horizontal="center" vertical="center"/>
    </xf>
    <xf numFmtId="166" fontId="19" fillId="33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66" fontId="11" fillId="33" borderId="12" xfId="0" applyNumberFormat="1" applyFont="1" applyFill="1" applyBorder="1" applyAlignment="1">
      <alignment horizontal="center" vertical="center"/>
    </xf>
    <xf numFmtId="166" fontId="18" fillId="0" borderId="0" xfId="0" applyNumberFormat="1" applyFont="1" applyAlignment="1">
      <alignment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6" fontId="17" fillId="34" borderId="14" xfId="0" applyNumberFormat="1" applyFont="1" applyFill="1" applyBorder="1" applyAlignment="1">
      <alignment horizontal="left" vertical="center" wrapText="1"/>
    </xf>
    <xf numFmtId="166" fontId="4" fillId="35" borderId="10" xfId="0" applyNumberFormat="1" applyFont="1" applyFill="1" applyBorder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 wrapText="1"/>
    </xf>
    <xf numFmtId="166" fontId="6" fillId="35" borderId="21" xfId="0" applyNumberFormat="1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left" vertical="center" wrapText="1"/>
    </xf>
    <xf numFmtId="166" fontId="20" fillId="34" borderId="10" xfId="0" applyNumberFormat="1" applyFont="1" applyFill="1" applyBorder="1" applyAlignment="1">
      <alignment horizontal="left" vertical="center" wrapText="1"/>
    </xf>
    <xf numFmtId="166" fontId="20" fillId="34" borderId="17" xfId="0" applyNumberFormat="1" applyFont="1" applyFill="1" applyBorder="1" applyAlignment="1">
      <alignment horizontal="left" vertical="center" wrapText="1"/>
    </xf>
    <xf numFmtId="166" fontId="16" fillId="34" borderId="17" xfId="0" applyNumberFormat="1" applyFont="1" applyFill="1" applyBorder="1" applyAlignment="1">
      <alignment horizontal="left" vertical="center" wrapText="1"/>
    </xf>
    <xf numFmtId="166" fontId="17" fillId="34" borderId="18" xfId="0" applyNumberFormat="1" applyFont="1" applyFill="1" applyBorder="1" applyAlignment="1">
      <alignment horizontal="left" vertical="center" wrapText="1"/>
    </xf>
    <xf numFmtId="166" fontId="17" fillId="34" borderId="17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13" fillId="33" borderId="24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M41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6.375" style="0" customWidth="1"/>
    <col min="5" max="5" width="53.00390625" style="0" customWidth="1"/>
    <col min="6" max="6" width="11.375" style="0" customWidth="1"/>
    <col min="7" max="7" width="12.00390625" style="0" customWidth="1"/>
    <col min="8" max="8" width="11.625" style="0" customWidth="1"/>
    <col min="9" max="9" width="11.25390625" style="0" customWidth="1"/>
    <col min="10" max="10" width="9.75390625" style="0" customWidth="1"/>
    <col min="11" max="11" width="19.00390625" style="0" customWidth="1"/>
  </cols>
  <sheetData>
    <row r="1" spans="1:12" s="2" customFormat="1" ht="12.75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</row>
    <row r="2" spans="1:11" s="2" customFormat="1" ht="14.25" customHeight="1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2" customFormat="1" ht="9" customHeight="1" thickBot="1">
      <c r="A3" s="3"/>
      <c r="B3" s="4"/>
      <c r="C3" s="5"/>
      <c r="D3" s="5"/>
      <c r="E3" s="4"/>
      <c r="F3" s="4"/>
      <c r="G3" s="4"/>
      <c r="H3" s="4"/>
      <c r="I3" s="4"/>
      <c r="J3" s="4"/>
      <c r="K3" s="6" t="s">
        <v>11</v>
      </c>
    </row>
    <row r="4" spans="1:11" s="2" customFormat="1" ht="12.75" customHeight="1" thickBot="1">
      <c r="A4" s="44" t="s">
        <v>12</v>
      </c>
      <c r="B4" s="46" t="s">
        <v>0</v>
      </c>
      <c r="C4" s="48" t="s">
        <v>13</v>
      </c>
      <c r="D4" s="50" t="s">
        <v>1</v>
      </c>
      <c r="E4" s="48" t="s">
        <v>14</v>
      </c>
      <c r="F4" s="51" t="s">
        <v>15</v>
      </c>
      <c r="G4" s="51"/>
      <c r="H4" s="51"/>
      <c r="I4" s="51"/>
      <c r="J4" s="51"/>
      <c r="K4" s="52" t="s">
        <v>16</v>
      </c>
    </row>
    <row r="5" spans="1:11" s="2" customFormat="1" ht="12.75" customHeight="1" thickBot="1">
      <c r="A5" s="45"/>
      <c r="B5" s="47"/>
      <c r="C5" s="49"/>
      <c r="D5" s="49"/>
      <c r="E5" s="49"/>
      <c r="F5" s="54" t="s">
        <v>35</v>
      </c>
      <c r="G5" s="55" t="s">
        <v>17</v>
      </c>
      <c r="H5" s="55"/>
      <c r="I5" s="55"/>
      <c r="J5" s="55"/>
      <c r="K5" s="53"/>
    </row>
    <row r="6" spans="1:11" s="2" customFormat="1" ht="12.75" customHeight="1" thickBot="1">
      <c r="A6" s="45"/>
      <c r="B6" s="47"/>
      <c r="C6" s="49"/>
      <c r="D6" s="49"/>
      <c r="E6" s="49"/>
      <c r="F6" s="54"/>
      <c r="G6" s="54" t="s">
        <v>18</v>
      </c>
      <c r="H6" s="56" t="s">
        <v>19</v>
      </c>
      <c r="I6" s="56" t="s">
        <v>20</v>
      </c>
      <c r="J6" s="57" t="s">
        <v>21</v>
      </c>
      <c r="K6" s="53"/>
    </row>
    <row r="7" spans="1:11" s="2" customFormat="1" ht="8.25" customHeight="1" thickBot="1">
      <c r="A7" s="45"/>
      <c r="B7" s="47"/>
      <c r="C7" s="49"/>
      <c r="D7" s="49"/>
      <c r="E7" s="49"/>
      <c r="F7" s="54"/>
      <c r="G7" s="54"/>
      <c r="H7" s="56"/>
      <c r="I7" s="56"/>
      <c r="J7" s="57"/>
      <c r="K7" s="53"/>
    </row>
    <row r="8" spans="1:11" s="2" customFormat="1" ht="9.75" customHeight="1" thickBot="1">
      <c r="A8" s="45"/>
      <c r="B8" s="47"/>
      <c r="C8" s="49"/>
      <c r="D8" s="49"/>
      <c r="E8" s="49"/>
      <c r="F8" s="54"/>
      <c r="G8" s="54"/>
      <c r="H8" s="56"/>
      <c r="I8" s="56"/>
      <c r="J8" s="57"/>
      <c r="K8" s="53"/>
    </row>
    <row r="9" spans="1:11" s="2" customFormat="1" ht="8.25" customHeight="1">
      <c r="A9" s="29">
        <v>1</v>
      </c>
      <c r="B9" s="20">
        <v>2</v>
      </c>
      <c r="C9" s="30">
        <v>3</v>
      </c>
      <c r="D9" s="30" t="s">
        <v>22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31">
        <v>11</v>
      </c>
    </row>
    <row r="10" spans="1:11" s="2" customFormat="1" ht="22.5" customHeight="1">
      <c r="A10" s="16">
        <v>1</v>
      </c>
      <c r="B10" s="19">
        <v>600</v>
      </c>
      <c r="C10" s="17" t="s">
        <v>2</v>
      </c>
      <c r="D10" s="17" t="s">
        <v>7</v>
      </c>
      <c r="E10" s="32" t="s">
        <v>27</v>
      </c>
      <c r="F10" s="33">
        <v>191950</v>
      </c>
      <c r="G10" s="33">
        <f aca="true" t="shared" si="0" ref="G10:G19">F10-J10-I10-H10</f>
        <v>95975</v>
      </c>
      <c r="H10" s="33">
        <v>0</v>
      </c>
      <c r="I10" s="34">
        <v>95975</v>
      </c>
      <c r="J10" s="33">
        <v>0</v>
      </c>
      <c r="K10" s="35" t="s">
        <v>25</v>
      </c>
    </row>
    <row r="11" spans="1:11" s="2" customFormat="1" ht="22.5" customHeight="1">
      <c r="A11" s="18">
        <v>2</v>
      </c>
      <c r="B11" s="7">
        <v>600</v>
      </c>
      <c r="C11" s="8" t="s">
        <v>2</v>
      </c>
      <c r="D11" s="8" t="s">
        <v>60</v>
      </c>
      <c r="E11" s="36" t="s">
        <v>32</v>
      </c>
      <c r="F11" s="33">
        <f>4483154+411048</f>
        <v>4894202</v>
      </c>
      <c r="G11" s="33">
        <f t="shared" si="0"/>
        <v>1226310</v>
      </c>
      <c r="H11" s="33">
        <v>0</v>
      </c>
      <c r="I11" s="34">
        <v>815262</v>
      </c>
      <c r="J11" s="33">
        <v>2852630</v>
      </c>
      <c r="K11" s="35" t="s">
        <v>25</v>
      </c>
    </row>
    <row r="12" spans="1:11" s="2" customFormat="1" ht="22.5" customHeight="1">
      <c r="A12" s="16">
        <v>3</v>
      </c>
      <c r="B12" s="7">
        <v>600</v>
      </c>
      <c r="C12" s="8" t="s">
        <v>2</v>
      </c>
      <c r="D12" s="8" t="s">
        <v>7</v>
      </c>
      <c r="E12" s="36" t="s">
        <v>33</v>
      </c>
      <c r="F12" s="33">
        <v>1423590</v>
      </c>
      <c r="G12" s="33">
        <f t="shared" si="0"/>
        <v>1179778</v>
      </c>
      <c r="H12" s="33">
        <v>0</v>
      </c>
      <c r="I12" s="34">
        <v>243812</v>
      </c>
      <c r="J12" s="33">
        <v>0</v>
      </c>
      <c r="K12" s="35" t="s">
        <v>25</v>
      </c>
    </row>
    <row r="13" spans="1:11" s="2" customFormat="1" ht="22.5" customHeight="1">
      <c r="A13" s="18">
        <v>4</v>
      </c>
      <c r="B13" s="7">
        <v>600</v>
      </c>
      <c r="C13" s="8" t="s">
        <v>2</v>
      </c>
      <c r="D13" s="8" t="s">
        <v>7</v>
      </c>
      <c r="E13" s="36" t="s">
        <v>46</v>
      </c>
      <c r="F13" s="33">
        <f>677411+117887</f>
        <v>795298</v>
      </c>
      <c r="G13" s="33">
        <f t="shared" si="0"/>
        <v>727557</v>
      </c>
      <c r="H13" s="33">
        <v>0</v>
      </c>
      <c r="I13" s="34">
        <v>67741</v>
      </c>
      <c r="J13" s="33">
        <v>0</v>
      </c>
      <c r="K13" s="35" t="s">
        <v>25</v>
      </c>
    </row>
    <row r="14" spans="1:11" s="2" customFormat="1" ht="22.5" customHeight="1">
      <c r="A14" s="16">
        <v>5</v>
      </c>
      <c r="B14" s="7">
        <v>600</v>
      </c>
      <c r="C14" s="8" t="s">
        <v>2</v>
      </c>
      <c r="D14" s="8" t="s">
        <v>7</v>
      </c>
      <c r="E14" s="36" t="s">
        <v>47</v>
      </c>
      <c r="F14" s="33">
        <f>839979-21655</f>
        <v>818324</v>
      </c>
      <c r="G14" s="33">
        <f t="shared" si="0"/>
        <v>734326</v>
      </c>
      <c r="H14" s="33">
        <v>0</v>
      </c>
      <c r="I14" s="34">
        <v>83998</v>
      </c>
      <c r="J14" s="33">
        <v>0</v>
      </c>
      <c r="K14" s="35" t="s">
        <v>25</v>
      </c>
    </row>
    <row r="15" spans="1:11" s="2" customFormat="1" ht="22.5" customHeight="1">
      <c r="A15" s="18">
        <v>6</v>
      </c>
      <c r="B15" s="7">
        <v>600</v>
      </c>
      <c r="C15" s="8" t="s">
        <v>2</v>
      </c>
      <c r="D15" s="8" t="s">
        <v>7</v>
      </c>
      <c r="E15" s="36" t="s">
        <v>48</v>
      </c>
      <c r="F15" s="33">
        <v>121979</v>
      </c>
      <c r="G15" s="33">
        <f t="shared" si="0"/>
        <v>109781</v>
      </c>
      <c r="H15" s="33">
        <v>0</v>
      </c>
      <c r="I15" s="34">
        <v>12198</v>
      </c>
      <c r="J15" s="33">
        <v>0</v>
      </c>
      <c r="K15" s="35" t="s">
        <v>25</v>
      </c>
    </row>
    <row r="16" spans="1:11" s="2" customFormat="1" ht="22.5" customHeight="1">
      <c r="A16" s="16">
        <v>7</v>
      </c>
      <c r="B16" s="7">
        <v>600</v>
      </c>
      <c r="C16" s="8" t="s">
        <v>2</v>
      </c>
      <c r="D16" s="8" t="s">
        <v>7</v>
      </c>
      <c r="E16" s="36" t="s">
        <v>49</v>
      </c>
      <c r="F16" s="33">
        <v>33752</v>
      </c>
      <c r="G16" s="33">
        <f t="shared" si="0"/>
        <v>30377</v>
      </c>
      <c r="H16" s="33">
        <v>0</v>
      </c>
      <c r="I16" s="34">
        <v>3375</v>
      </c>
      <c r="J16" s="33">
        <v>0</v>
      </c>
      <c r="K16" s="35" t="s">
        <v>25</v>
      </c>
    </row>
    <row r="17" spans="1:11" s="2" customFormat="1" ht="22.5" customHeight="1">
      <c r="A17" s="18">
        <v>8</v>
      </c>
      <c r="B17" s="7">
        <v>600</v>
      </c>
      <c r="C17" s="8" t="s">
        <v>2</v>
      </c>
      <c r="D17" s="8" t="s">
        <v>7</v>
      </c>
      <c r="E17" s="36" t="s">
        <v>50</v>
      </c>
      <c r="F17" s="33">
        <v>398663</v>
      </c>
      <c r="G17" s="33">
        <f t="shared" si="0"/>
        <v>358796</v>
      </c>
      <c r="H17" s="33">
        <v>0</v>
      </c>
      <c r="I17" s="34">
        <v>39867</v>
      </c>
      <c r="J17" s="33">
        <v>0</v>
      </c>
      <c r="K17" s="35" t="s">
        <v>25</v>
      </c>
    </row>
    <row r="18" spans="1:11" s="2" customFormat="1" ht="22.5" customHeight="1">
      <c r="A18" s="16">
        <v>9</v>
      </c>
      <c r="B18" s="7">
        <v>600</v>
      </c>
      <c r="C18" s="8" t="s">
        <v>2</v>
      </c>
      <c r="D18" s="8" t="s">
        <v>7</v>
      </c>
      <c r="E18" s="36" t="s">
        <v>51</v>
      </c>
      <c r="F18" s="33">
        <v>119418</v>
      </c>
      <c r="G18" s="33">
        <f t="shared" si="0"/>
        <v>107476</v>
      </c>
      <c r="H18" s="33">
        <v>0</v>
      </c>
      <c r="I18" s="34">
        <v>11942</v>
      </c>
      <c r="J18" s="33">
        <v>0</v>
      </c>
      <c r="K18" s="35" t="s">
        <v>25</v>
      </c>
    </row>
    <row r="19" spans="1:11" s="2" customFormat="1" ht="22.5" customHeight="1">
      <c r="A19" s="18">
        <v>10</v>
      </c>
      <c r="B19" s="7">
        <v>600</v>
      </c>
      <c r="C19" s="8" t="s">
        <v>2</v>
      </c>
      <c r="D19" s="8" t="s">
        <v>7</v>
      </c>
      <c r="E19" s="36" t="s">
        <v>39</v>
      </c>
      <c r="F19" s="33">
        <v>977653</v>
      </c>
      <c r="G19" s="33">
        <f t="shared" si="0"/>
        <v>97765</v>
      </c>
      <c r="H19" s="33">
        <v>0</v>
      </c>
      <c r="I19" s="34">
        <f>782123+97765</f>
        <v>879888</v>
      </c>
      <c r="J19" s="33">
        <v>0</v>
      </c>
      <c r="K19" s="35" t="s">
        <v>25</v>
      </c>
    </row>
    <row r="20" spans="1:11" s="2" customFormat="1" ht="22.5" customHeight="1">
      <c r="A20" s="16">
        <v>11</v>
      </c>
      <c r="B20" s="7">
        <v>600</v>
      </c>
      <c r="C20" s="8" t="s">
        <v>2</v>
      </c>
      <c r="D20" s="8" t="s">
        <v>7</v>
      </c>
      <c r="E20" s="36" t="s">
        <v>42</v>
      </c>
      <c r="F20" s="33">
        <f>10638279+179321</f>
        <v>10817600</v>
      </c>
      <c r="G20" s="33">
        <f>F20-I20</f>
        <v>8689944</v>
      </c>
      <c r="H20" s="33">
        <v>0</v>
      </c>
      <c r="I20" s="34">
        <v>2127656</v>
      </c>
      <c r="J20" s="33">
        <v>0</v>
      </c>
      <c r="K20" s="35" t="s">
        <v>25</v>
      </c>
    </row>
    <row r="21" spans="1:11" s="2" customFormat="1" ht="22.5" customHeight="1">
      <c r="A21" s="18">
        <v>12</v>
      </c>
      <c r="B21" s="7">
        <v>600</v>
      </c>
      <c r="C21" s="8" t="s">
        <v>2</v>
      </c>
      <c r="D21" s="8" t="s">
        <v>7</v>
      </c>
      <c r="E21" s="36" t="s">
        <v>52</v>
      </c>
      <c r="F21" s="33">
        <f>4611264-461127</f>
        <v>4150137</v>
      </c>
      <c r="G21" s="33">
        <f>F21-I21</f>
        <v>0</v>
      </c>
      <c r="H21" s="33">
        <v>0</v>
      </c>
      <c r="I21" s="34">
        <f>3689011+461126</f>
        <v>4150137</v>
      </c>
      <c r="J21" s="33">
        <v>0</v>
      </c>
      <c r="K21" s="35" t="s">
        <v>25</v>
      </c>
    </row>
    <row r="22" spans="1:11" s="2" customFormat="1" ht="22.5" customHeight="1">
      <c r="A22" s="16">
        <v>13</v>
      </c>
      <c r="B22" s="7">
        <v>600</v>
      </c>
      <c r="C22" s="8" t="s">
        <v>2</v>
      </c>
      <c r="D22" s="8" t="s">
        <v>7</v>
      </c>
      <c r="E22" s="36" t="s">
        <v>53</v>
      </c>
      <c r="F22" s="33">
        <f>4910568-491057</f>
        <v>4419511</v>
      </c>
      <c r="G22" s="33">
        <f>F22-I22</f>
        <v>0</v>
      </c>
      <c r="H22" s="33">
        <v>0</v>
      </c>
      <c r="I22" s="34">
        <f>3928454+491057</f>
        <v>4419511</v>
      </c>
      <c r="J22" s="33">
        <v>0</v>
      </c>
      <c r="K22" s="35" t="s">
        <v>25</v>
      </c>
    </row>
    <row r="23" spans="1:11" s="2" customFormat="1" ht="22.5" customHeight="1">
      <c r="A23" s="18">
        <v>14</v>
      </c>
      <c r="B23" s="7">
        <v>600</v>
      </c>
      <c r="C23" s="8" t="s">
        <v>2</v>
      </c>
      <c r="D23" s="8" t="s">
        <v>7</v>
      </c>
      <c r="E23" s="36" t="s">
        <v>43</v>
      </c>
      <c r="F23" s="33">
        <v>2500000</v>
      </c>
      <c r="G23" s="33">
        <f>F23-I23</f>
        <v>62500</v>
      </c>
      <c r="H23" s="33">
        <v>0</v>
      </c>
      <c r="I23" s="34">
        <f>2375000+62500</f>
        <v>2437500</v>
      </c>
      <c r="J23" s="33">
        <v>0</v>
      </c>
      <c r="K23" s="35" t="s">
        <v>25</v>
      </c>
    </row>
    <row r="24" spans="1:11" s="2" customFormat="1" ht="22.5" customHeight="1">
      <c r="A24" s="16">
        <v>15</v>
      </c>
      <c r="B24" s="7">
        <v>600</v>
      </c>
      <c r="C24" s="8" t="s">
        <v>2</v>
      </c>
      <c r="D24" s="8" t="s">
        <v>7</v>
      </c>
      <c r="E24" s="36" t="s">
        <v>44</v>
      </c>
      <c r="F24" s="33">
        <v>50000</v>
      </c>
      <c r="G24" s="33">
        <f>F24-I24</f>
        <v>25000</v>
      </c>
      <c r="H24" s="33">
        <v>0</v>
      </c>
      <c r="I24" s="34">
        <v>25000</v>
      </c>
      <c r="J24" s="33">
        <v>0</v>
      </c>
      <c r="K24" s="35" t="s">
        <v>25</v>
      </c>
    </row>
    <row r="25" spans="1:11" s="2" customFormat="1" ht="22.5" customHeight="1">
      <c r="A25" s="18">
        <v>16</v>
      </c>
      <c r="B25" s="7">
        <v>600</v>
      </c>
      <c r="C25" s="8" t="s">
        <v>2</v>
      </c>
      <c r="D25" s="8" t="s">
        <v>7</v>
      </c>
      <c r="E25" s="36" t="s">
        <v>45</v>
      </c>
      <c r="F25" s="33">
        <v>190000</v>
      </c>
      <c r="G25" s="33">
        <v>190000</v>
      </c>
      <c r="H25" s="33">
        <v>0</v>
      </c>
      <c r="I25" s="34">
        <v>0</v>
      </c>
      <c r="J25" s="33">
        <v>0</v>
      </c>
      <c r="K25" s="35" t="s">
        <v>25</v>
      </c>
    </row>
    <row r="26" spans="1:11" s="2" customFormat="1" ht="22.5" customHeight="1">
      <c r="A26" s="16">
        <v>17</v>
      </c>
      <c r="B26" s="7">
        <v>600</v>
      </c>
      <c r="C26" s="8" t="s">
        <v>2</v>
      </c>
      <c r="D26" s="8" t="s">
        <v>7</v>
      </c>
      <c r="E26" s="36" t="s">
        <v>55</v>
      </c>
      <c r="F26" s="33">
        <f>869969+197756</f>
        <v>1067725</v>
      </c>
      <c r="G26" s="33">
        <f>F26-I26</f>
        <v>893731</v>
      </c>
      <c r="H26" s="33">
        <v>0</v>
      </c>
      <c r="I26" s="34">
        <v>173994</v>
      </c>
      <c r="J26" s="33">
        <v>0</v>
      </c>
      <c r="K26" s="35" t="s">
        <v>25</v>
      </c>
    </row>
    <row r="27" spans="1:11" s="2" customFormat="1" ht="27.75" customHeight="1">
      <c r="A27" s="18">
        <v>18</v>
      </c>
      <c r="B27" s="7">
        <v>750</v>
      </c>
      <c r="C27" s="8" t="s">
        <v>3</v>
      </c>
      <c r="D27" s="8" t="s">
        <v>7</v>
      </c>
      <c r="E27" s="36" t="s">
        <v>61</v>
      </c>
      <c r="F27" s="33">
        <v>5963</v>
      </c>
      <c r="G27" s="33">
        <v>5963</v>
      </c>
      <c r="H27" s="33">
        <v>0</v>
      </c>
      <c r="I27" s="34">
        <v>0</v>
      </c>
      <c r="J27" s="33">
        <v>0</v>
      </c>
      <c r="K27" s="35" t="s">
        <v>25</v>
      </c>
    </row>
    <row r="28" spans="1:11" s="2" customFormat="1" ht="22.5" customHeight="1">
      <c r="A28" s="16">
        <v>19</v>
      </c>
      <c r="B28" s="7">
        <v>750</v>
      </c>
      <c r="C28" s="8" t="s">
        <v>3</v>
      </c>
      <c r="D28" s="8" t="s">
        <v>8</v>
      </c>
      <c r="E28" s="36" t="s">
        <v>40</v>
      </c>
      <c r="F28" s="33">
        <v>75000</v>
      </c>
      <c r="G28" s="33">
        <f>F28-J28-I28-H28</f>
        <v>75000</v>
      </c>
      <c r="H28" s="33">
        <v>0</v>
      </c>
      <c r="I28" s="34">
        <v>0</v>
      </c>
      <c r="J28" s="33">
        <v>0</v>
      </c>
      <c r="K28" s="35" t="s">
        <v>25</v>
      </c>
    </row>
    <row r="29" spans="1:11" s="2" customFormat="1" ht="22.5" customHeight="1">
      <c r="A29" s="18">
        <v>20</v>
      </c>
      <c r="B29" s="9">
        <v>801</v>
      </c>
      <c r="C29" s="10" t="s">
        <v>4</v>
      </c>
      <c r="D29" s="10" t="s">
        <v>7</v>
      </c>
      <c r="E29" s="37" t="s">
        <v>56</v>
      </c>
      <c r="F29" s="33">
        <v>38000</v>
      </c>
      <c r="G29" s="33">
        <v>38000</v>
      </c>
      <c r="H29" s="33">
        <v>0</v>
      </c>
      <c r="I29" s="34">
        <v>0</v>
      </c>
      <c r="J29" s="33">
        <v>0</v>
      </c>
      <c r="K29" s="35" t="s">
        <v>26</v>
      </c>
    </row>
    <row r="30" spans="1:11" s="2" customFormat="1" ht="22.5" customHeight="1">
      <c r="A30" s="16">
        <v>21</v>
      </c>
      <c r="B30" s="21">
        <v>801</v>
      </c>
      <c r="C30" s="22" t="s">
        <v>4</v>
      </c>
      <c r="D30" s="22" t="s">
        <v>7</v>
      </c>
      <c r="E30" s="38" t="s">
        <v>37</v>
      </c>
      <c r="F30" s="33">
        <v>30000</v>
      </c>
      <c r="G30" s="33">
        <f>F30-J30-I30-H30</f>
        <v>30000</v>
      </c>
      <c r="H30" s="33">
        <v>0</v>
      </c>
      <c r="I30" s="34">
        <v>0</v>
      </c>
      <c r="J30" s="33">
        <v>0</v>
      </c>
      <c r="K30" s="35" t="s">
        <v>38</v>
      </c>
    </row>
    <row r="31" spans="1:11" s="2" customFormat="1" ht="22.5" customHeight="1">
      <c r="A31" s="18">
        <v>22</v>
      </c>
      <c r="B31" s="21">
        <v>801</v>
      </c>
      <c r="C31" s="22" t="s">
        <v>4</v>
      </c>
      <c r="D31" s="22" t="s">
        <v>8</v>
      </c>
      <c r="E31" s="38" t="s">
        <v>57</v>
      </c>
      <c r="F31" s="33">
        <v>30000</v>
      </c>
      <c r="G31" s="33">
        <v>30000</v>
      </c>
      <c r="H31" s="33">
        <v>0</v>
      </c>
      <c r="I31" s="34">
        <v>0</v>
      </c>
      <c r="J31" s="33">
        <v>0</v>
      </c>
      <c r="K31" s="35" t="s">
        <v>38</v>
      </c>
    </row>
    <row r="32" spans="1:11" s="2" customFormat="1" ht="22.5" customHeight="1">
      <c r="A32" s="16">
        <v>23</v>
      </c>
      <c r="B32" s="21">
        <v>801</v>
      </c>
      <c r="C32" s="22" t="s">
        <v>5</v>
      </c>
      <c r="D32" s="22" t="s">
        <v>7</v>
      </c>
      <c r="E32" s="38" t="s">
        <v>58</v>
      </c>
      <c r="F32" s="33">
        <v>50000</v>
      </c>
      <c r="G32" s="33">
        <v>50000</v>
      </c>
      <c r="H32" s="33">
        <v>0</v>
      </c>
      <c r="I32" s="34">
        <v>0</v>
      </c>
      <c r="J32" s="33">
        <v>0</v>
      </c>
      <c r="K32" s="35" t="s">
        <v>54</v>
      </c>
    </row>
    <row r="33" spans="1:11" s="2" customFormat="1" ht="29.25" customHeight="1">
      <c r="A33" s="18">
        <v>24</v>
      </c>
      <c r="B33" s="21">
        <v>801</v>
      </c>
      <c r="C33" s="22" t="s">
        <v>6</v>
      </c>
      <c r="D33" s="22" t="s">
        <v>7</v>
      </c>
      <c r="E33" s="39" t="s">
        <v>30</v>
      </c>
      <c r="F33" s="33">
        <v>3007106</v>
      </c>
      <c r="G33" s="33">
        <f>F33-J33-I33-H33</f>
        <v>63288</v>
      </c>
      <c r="H33" s="33">
        <v>0</v>
      </c>
      <c r="I33" s="34">
        <v>2943818</v>
      </c>
      <c r="J33" s="33">
        <v>0</v>
      </c>
      <c r="K33" s="35" t="s">
        <v>28</v>
      </c>
    </row>
    <row r="34" spans="1:11" s="2" customFormat="1" ht="19.5" customHeight="1">
      <c r="A34" s="16">
        <v>25</v>
      </c>
      <c r="B34" s="21">
        <v>801</v>
      </c>
      <c r="C34" s="22" t="s">
        <v>6</v>
      </c>
      <c r="D34" s="22" t="s">
        <v>7</v>
      </c>
      <c r="E34" s="39" t="s">
        <v>31</v>
      </c>
      <c r="F34" s="33">
        <v>519900</v>
      </c>
      <c r="G34" s="33">
        <f>F34-J34-I34-H34</f>
        <v>10000</v>
      </c>
      <c r="H34" s="33">
        <v>0</v>
      </c>
      <c r="I34" s="34">
        <v>509900</v>
      </c>
      <c r="J34" s="33">
        <v>0</v>
      </c>
      <c r="K34" s="35" t="s">
        <v>28</v>
      </c>
    </row>
    <row r="35" spans="1:11" s="2" customFormat="1" ht="22.5" customHeight="1">
      <c r="A35" s="18">
        <v>26</v>
      </c>
      <c r="B35" s="21">
        <v>801</v>
      </c>
      <c r="C35" s="22" t="s">
        <v>6</v>
      </c>
      <c r="D35" s="22" t="s">
        <v>7</v>
      </c>
      <c r="E35" s="39" t="s">
        <v>59</v>
      </c>
      <c r="F35" s="33">
        <f>1999990+61864</f>
        <v>2061854</v>
      </c>
      <c r="G35" s="33">
        <f>F35-J35-I35-H35</f>
        <v>101864</v>
      </c>
      <c r="H35" s="33">
        <v>0</v>
      </c>
      <c r="I35" s="34">
        <v>1959990</v>
      </c>
      <c r="J35" s="33">
        <v>0</v>
      </c>
      <c r="K35" s="35" t="s">
        <v>28</v>
      </c>
    </row>
    <row r="36" spans="1:11" s="2" customFormat="1" ht="29.25" customHeight="1">
      <c r="A36" s="16">
        <v>27</v>
      </c>
      <c r="B36" s="23">
        <v>851</v>
      </c>
      <c r="C36" s="24" t="s">
        <v>9</v>
      </c>
      <c r="D36" s="24" t="s">
        <v>7</v>
      </c>
      <c r="E36" s="40" t="s">
        <v>29</v>
      </c>
      <c r="F36" s="33">
        <v>1573996</v>
      </c>
      <c r="G36" s="33">
        <f>F36-J36-I36-H36</f>
        <v>88996</v>
      </c>
      <c r="H36" s="33">
        <v>0</v>
      </c>
      <c r="I36" s="34">
        <v>1485000</v>
      </c>
      <c r="J36" s="33">
        <v>0</v>
      </c>
      <c r="K36" s="35" t="s">
        <v>28</v>
      </c>
    </row>
    <row r="37" spans="1:11" s="2" customFormat="1" ht="23.25" customHeight="1" thickBot="1">
      <c r="A37" s="18">
        <v>28</v>
      </c>
      <c r="B37" s="27">
        <v>852</v>
      </c>
      <c r="C37" s="28" t="s">
        <v>10</v>
      </c>
      <c r="D37" s="28" t="s">
        <v>7</v>
      </c>
      <c r="E37" s="41" t="s">
        <v>36</v>
      </c>
      <c r="F37" s="33">
        <v>20000</v>
      </c>
      <c r="G37" s="33">
        <v>20000</v>
      </c>
      <c r="H37" s="33">
        <v>0</v>
      </c>
      <c r="I37" s="34">
        <v>0</v>
      </c>
      <c r="J37" s="33">
        <v>0</v>
      </c>
      <c r="K37" s="35" t="s">
        <v>34</v>
      </c>
    </row>
    <row r="38" spans="1:13" s="2" customFormat="1" ht="30" customHeight="1" thickBot="1">
      <c r="A38" s="58" t="s">
        <v>23</v>
      </c>
      <c r="B38" s="59"/>
      <c r="C38" s="59"/>
      <c r="D38" s="59"/>
      <c r="E38" s="59"/>
      <c r="F38" s="15">
        <f>SUM(F10:F37)</f>
        <v>40381621</v>
      </c>
      <c r="G38" s="15">
        <f>SUM(G10:G37)</f>
        <v>15042427</v>
      </c>
      <c r="H38" s="15">
        <f>SUM(H10:H37)</f>
        <v>0</v>
      </c>
      <c r="I38" s="15">
        <f>SUM(I10:I37)</f>
        <v>22486564</v>
      </c>
      <c r="J38" s="25">
        <f>SUM(J10:J37)</f>
        <v>2852630</v>
      </c>
      <c r="K38" s="14" t="s">
        <v>24</v>
      </c>
      <c r="L38" s="11"/>
      <c r="M38" s="11"/>
    </row>
    <row r="39" spans="7:8" ht="12.75">
      <c r="G39" s="26">
        <f>SUM(G38:J38)</f>
        <v>40381621</v>
      </c>
      <c r="H39" s="12"/>
    </row>
    <row r="40" spans="7:11" ht="12.75">
      <c r="G40" s="12"/>
      <c r="H40" s="12"/>
      <c r="K40" s="13"/>
    </row>
    <row r="41" ht="12.75">
      <c r="K41" s="13"/>
    </row>
  </sheetData>
  <sheetProtection selectLockedCells="1" selectUnlockedCells="1"/>
  <mergeCells count="16">
    <mergeCell ref="G5:J5"/>
    <mergeCell ref="G6:G8"/>
    <mergeCell ref="H6:H8"/>
    <mergeCell ref="I6:I8"/>
    <mergeCell ref="J6:J8"/>
    <mergeCell ref="A38:E38"/>
    <mergeCell ref="A1:K1"/>
    <mergeCell ref="A2:K2"/>
    <mergeCell ref="A4:A8"/>
    <mergeCell ref="B4:B8"/>
    <mergeCell ref="C4:C8"/>
    <mergeCell ref="D4:D8"/>
    <mergeCell ref="E4:E8"/>
    <mergeCell ref="F4:J4"/>
    <mergeCell ref="K4:K8"/>
    <mergeCell ref="F5:F8"/>
  </mergeCells>
  <printOptions/>
  <pageMargins left="0.07874015748031496" right="0.07874015748031496" top="0.5511811023622047" bottom="0.5511811023622047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2024-01-03T14:51:58Z</cp:lastPrinted>
  <dcterms:created xsi:type="dcterms:W3CDTF">2020-10-26T10:22:35Z</dcterms:created>
  <dcterms:modified xsi:type="dcterms:W3CDTF">2024-01-03T14:56:38Z</dcterms:modified>
  <cp:category/>
  <cp:version/>
  <cp:contentType/>
  <cp:contentStatus/>
</cp:coreProperties>
</file>