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365" sheetId="1" r:id="rId1"/>
    <sheet name="356-misieczne" sheetId="2" r:id="rId2"/>
    <sheet name="360" sheetId="3" r:id="rId3"/>
  </sheets>
  <definedNames>
    <definedName name="_xlnm.Print_Area" localSheetId="0">'365'!$A$1:$V$155</definedName>
  </definedNames>
  <calcPr fullCalcOnLoad="1"/>
</workbook>
</file>

<file path=xl/sharedStrings.xml><?xml version="1.0" encoding="utf-8"?>
<sst xmlns="http://schemas.openxmlformats.org/spreadsheetml/2006/main" count="55" uniqueCount="29">
  <si>
    <t>TERMINARZ SPŁATY KREDYTU - Zał.nr 1 do umowy</t>
  </si>
  <si>
    <t>L.P.</t>
  </si>
  <si>
    <t xml:space="preserve">Termin spłaty kredytu </t>
  </si>
  <si>
    <t>kapitał</t>
  </si>
  <si>
    <t>odsetki</t>
  </si>
  <si>
    <t>I</t>
  </si>
  <si>
    <t>TERMINARZ OBSŁUGI KREDYTU</t>
  </si>
  <si>
    <t>Bank:</t>
  </si>
  <si>
    <t>BIG Bank GDAŃSKI S.A. w Warszawie</t>
  </si>
  <si>
    <t>Nazwa klienta:</t>
  </si>
  <si>
    <t>Powiat Szczycieński</t>
  </si>
  <si>
    <t>kwota kredytu wg umowy ( w PLN)</t>
  </si>
  <si>
    <t>I transza</t>
  </si>
  <si>
    <t>II Transza</t>
  </si>
  <si>
    <t>III Transza</t>
  </si>
  <si>
    <t>stopa procentowa :</t>
  </si>
  <si>
    <t>WIBOR 6M +0,01 Marża      z dnia 06.09.2005</t>
  </si>
  <si>
    <t>Wyszczególnienie</t>
  </si>
  <si>
    <t xml:space="preserve">Termin spłaty wg umowy </t>
  </si>
  <si>
    <t xml:space="preserve">zmiany wprowadzone aneksem nr  z dnia </t>
  </si>
  <si>
    <t>zmiany wprowadzone  aneksem z dnia......</t>
  </si>
  <si>
    <t>termin faktyczny spłaty</t>
  </si>
  <si>
    <t>uwagi osoby kontrolującej</t>
  </si>
  <si>
    <t>spłata kapitału</t>
  </si>
  <si>
    <t>spłata odsetek</t>
  </si>
  <si>
    <t xml:space="preserve">        </t>
  </si>
  <si>
    <t>Prowizja przygotowawcza - 0,1% (tj. 1.500,00 PLN)</t>
  </si>
  <si>
    <t>Planowany łączny koszt kredytu</t>
  </si>
  <si>
    <t>PLN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</si>
</sst>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/MM/YYYY"/>
    <numFmt numFmtId="167" formatCode="#,##0.00"/>
    <numFmt numFmtId="168" formatCode="0%"/>
    <numFmt numFmtId="169" formatCode="0.00000%"/>
    <numFmt numFmtId="170" formatCode="0.00"/>
  </numFmts>
  <fonts count="9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4" fontId="7" fillId="0" borderId="0" xfId="0" applyFont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4" fontId="8" fillId="0" borderId="0" xfId="0" applyFont="1" applyAlignment="1">
      <alignment/>
    </xf>
    <xf numFmtId="164" fontId="4" fillId="0" borderId="0" xfId="0" applyFont="1" applyAlignment="1">
      <alignment horizontal="left"/>
    </xf>
    <xf numFmtId="167" fontId="6" fillId="0" borderId="0" xfId="0" applyNumberFormat="1" applyFont="1" applyAlignment="1">
      <alignment horizontal="left"/>
    </xf>
    <xf numFmtId="169" fontId="6" fillId="0" borderId="0" xfId="19" applyNumberFormat="1" applyFont="1" applyFill="1" applyBorder="1" applyAlignment="1" applyProtection="1">
      <alignment horizontal="left"/>
      <protection/>
    </xf>
    <xf numFmtId="164" fontId="7" fillId="0" borderId="2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wrapText="1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6" fontId="0" fillId="0" borderId="8" xfId="0" applyNumberFormat="1" applyFont="1" applyBorder="1" applyAlignment="1">
      <alignment horizontal="left"/>
    </xf>
    <xf numFmtId="167" fontId="0" fillId="0" borderId="9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left"/>
    </xf>
    <xf numFmtId="166" fontId="7" fillId="0" borderId="11" xfId="0" applyNumberFormat="1" applyFont="1" applyBorder="1" applyAlignment="1">
      <alignment horizontal="left"/>
    </xf>
    <xf numFmtId="167" fontId="0" fillId="0" borderId="2" xfId="0" applyNumberFormat="1" applyFont="1" applyBorder="1" applyAlignment="1">
      <alignment/>
    </xf>
    <xf numFmtId="166" fontId="0" fillId="0" borderId="4" xfId="0" applyNumberFormat="1" applyFont="1" applyBorder="1" applyAlignment="1">
      <alignment horizontal="left"/>
    </xf>
    <xf numFmtId="164" fontId="0" fillId="0" borderId="8" xfId="0" applyFont="1" applyBorder="1" applyAlignment="1">
      <alignment/>
    </xf>
    <xf numFmtId="167" fontId="0" fillId="0" borderId="8" xfId="0" applyNumberFormat="1" applyFont="1" applyBorder="1" applyAlignment="1">
      <alignment/>
    </xf>
    <xf numFmtId="164" fontId="0" fillId="0" borderId="10" xfId="0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6" fontId="0" fillId="0" borderId="10" xfId="0" applyNumberFormat="1" applyFont="1" applyBorder="1" applyAlignment="1">
      <alignment horizontal="left"/>
    </xf>
    <xf numFmtId="166" fontId="0" fillId="0" borderId="11" xfId="0" applyNumberFormat="1" applyFont="1" applyBorder="1" applyAlignment="1">
      <alignment horizontal="left"/>
    </xf>
    <xf numFmtId="164" fontId="0" fillId="0" borderId="9" xfId="0" applyFont="1" applyBorder="1" applyAlignment="1">
      <alignment/>
    </xf>
    <xf numFmtId="167" fontId="0" fillId="0" borderId="10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7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="75" zoomScaleNormal="75" zoomScaleSheetLayoutView="100" workbookViewId="0" topLeftCell="A1">
      <selection activeCell="F4" sqref="F4"/>
    </sheetView>
  </sheetViews>
  <sheetFormatPr defaultColWidth="9.00390625" defaultRowHeight="12.75"/>
  <cols>
    <col min="3" max="3" width="4.75390625" style="0" customWidth="1"/>
    <col min="4" max="4" width="14.125" style="0" customWidth="1"/>
    <col min="5" max="5" width="22.875" style="0" customWidth="1"/>
    <col min="6" max="6" width="12.25390625" style="0" customWidth="1"/>
    <col min="7" max="7" width="17.125" style="0" customWidth="1"/>
    <col min="8" max="15" width="0" style="0" hidden="1" customWidth="1"/>
    <col min="16" max="16" width="10.375" style="0" customWidth="1"/>
    <col min="17" max="17" width="17.25390625" style="0" customWidth="1"/>
  </cols>
  <sheetData>
    <row r="1" spans="1:16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3:16" ht="17.2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3:11" s="6" customFormat="1" ht="15">
      <c r="C3" s="7"/>
      <c r="G3" s="8"/>
      <c r="I3" s="7"/>
      <c r="K3" s="9"/>
    </row>
    <row r="4" spans="3:17" s="6" customFormat="1" ht="15">
      <c r="C4" s="10" t="s">
        <v>1</v>
      </c>
      <c r="D4" s="11" t="s">
        <v>2</v>
      </c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3:17" s="6" customFormat="1" ht="15">
      <c r="C5" s="14"/>
      <c r="D5" s="15" t="s">
        <v>3</v>
      </c>
      <c r="E5" s="15" t="s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3:17" s="6" customFormat="1" ht="15">
      <c r="C6" s="17" t="s">
        <v>5</v>
      </c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s="6" customFormat="1" ht="15">
      <c r="C7" s="19">
        <v>1</v>
      </c>
      <c r="D7" s="20"/>
      <c r="E7" s="21">
        <v>40543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3:17" s="6" customFormat="1" ht="12.75" hidden="1">
      <c r="C8" s="19">
        <v>2</v>
      </c>
      <c r="D8" s="21"/>
      <c r="E8" s="21">
        <v>40574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3:17" s="6" customFormat="1" ht="12.75" hidden="1">
      <c r="C9" s="19">
        <v>3</v>
      </c>
      <c r="D9" s="21"/>
      <c r="E9" s="21">
        <v>40602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3:17" s="6" customFormat="1" ht="12.75" hidden="1">
      <c r="C10" s="19">
        <v>4</v>
      </c>
      <c r="D10" s="21"/>
      <c r="E10" s="21">
        <v>40633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3:17" s="6" customFormat="1" ht="15">
      <c r="C11" s="19">
        <v>5</v>
      </c>
      <c r="D11" s="21"/>
      <c r="E11" s="21">
        <v>40663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3:17" s="6" customFormat="1" ht="15">
      <c r="C12" s="19">
        <v>6</v>
      </c>
      <c r="D12" s="21"/>
      <c r="E12" s="21">
        <v>40694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3:17" ht="12.75">
      <c r="C13" s="19">
        <v>7</v>
      </c>
      <c r="D13" s="22"/>
      <c r="E13" s="21">
        <v>40724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3:17" s="13" customFormat="1" ht="41.25" customHeight="1">
      <c r="C14" s="19">
        <v>8</v>
      </c>
      <c r="D14" s="21"/>
      <c r="E14" s="21">
        <v>40755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3:17" s="16" customFormat="1" ht="30.75" customHeight="1">
      <c r="C15" s="19">
        <v>9</v>
      </c>
      <c r="D15" s="21"/>
      <c r="E15" s="21">
        <v>40786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3:17" s="16" customFormat="1" ht="11.25" customHeight="1">
      <c r="C16" s="19">
        <v>10</v>
      </c>
      <c r="D16" s="21"/>
      <c r="E16" s="21">
        <v>40816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3:17" s="16" customFormat="1" ht="11.25" customHeight="1">
      <c r="C17" s="19">
        <v>11</v>
      </c>
      <c r="D17" s="21"/>
      <c r="E17" s="21">
        <v>40847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5" s="19" customFormat="1" ht="12.75">
      <c r="A18" s="23"/>
      <c r="B18" s="23"/>
      <c r="C18" s="19">
        <v>12</v>
      </c>
      <c r="D18" s="21"/>
      <c r="E18" s="21">
        <v>40877</v>
      </c>
    </row>
    <row r="19" spans="1:5" s="19" customFormat="1" ht="12.75">
      <c r="A19" s="23"/>
      <c r="B19" s="23"/>
      <c r="C19" s="19">
        <v>13</v>
      </c>
      <c r="D19" s="22"/>
      <c r="E19" s="21">
        <v>40908</v>
      </c>
    </row>
    <row r="20" spans="1:5" s="19" customFormat="1" ht="12.75">
      <c r="A20" s="23"/>
      <c r="B20" s="23"/>
      <c r="C20" s="19">
        <v>14</v>
      </c>
      <c r="D20" s="21"/>
      <c r="E20" s="21">
        <v>40939</v>
      </c>
    </row>
    <row r="21" spans="1:5" s="19" customFormat="1" ht="12.75">
      <c r="A21" s="23"/>
      <c r="B21" s="23"/>
      <c r="C21" s="19">
        <v>15</v>
      </c>
      <c r="D21" s="21"/>
      <c r="E21" s="21">
        <v>40968</v>
      </c>
    </row>
    <row r="22" spans="1:5" s="19" customFormat="1" ht="12.75">
      <c r="A22" s="23"/>
      <c r="B22" s="23"/>
      <c r="C22" s="19">
        <v>16</v>
      </c>
      <c r="D22" s="21">
        <v>40999</v>
      </c>
      <c r="E22" s="21">
        <v>40999</v>
      </c>
    </row>
    <row r="23" spans="1:5" s="19" customFormat="1" ht="12.75">
      <c r="A23" s="23"/>
      <c r="B23" s="23"/>
      <c r="C23" s="19">
        <v>17</v>
      </c>
      <c r="D23" s="21"/>
      <c r="E23" s="21">
        <v>41029</v>
      </c>
    </row>
    <row r="24" spans="1:5" s="19" customFormat="1" ht="12.75">
      <c r="A24" s="23"/>
      <c r="B24" s="23"/>
      <c r="C24" s="19">
        <v>18</v>
      </c>
      <c r="D24" s="21"/>
      <c r="E24" s="21">
        <v>41060</v>
      </c>
    </row>
    <row r="25" spans="1:5" s="19" customFormat="1" ht="12.75">
      <c r="A25" s="23"/>
      <c r="B25" s="23"/>
      <c r="C25" s="19">
        <v>19</v>
      </c>
      <c r="D25" s="21">
        <v>41090</v>
      </c>
      <c r="E25" s="21">
        <v>41090</v>
      </c>
    </row>
    <row r="26" spans="1:5" s="19" customFormat="1" ht="12.75">
      <c r="A26" s="23"/>
      <c r="B26" s="23"/>
      <c r="C26" s="19">
        <v>20</v>
      </c>
      <c r="D26" s="21"/>
      <c r="E26" s="21">
        <v>41121</v>
      </c>
    </row>
    <row r="27" spans="1:5" s="19" customFormat="1" ht="12.75">
      <c r="A27" s="23"/>
      <c r="B27" s="23"/>
      <c r="C27" s="19">
        <v>21</v>
      </c>
      <c r="D27" s="21"/>
      <c r="E27" s="21">
        <v>41152</v>
      </c>
    </row>
    <row r="28" spans="1:5" s="19" customFormat="1" ht="12.75">
      <c r="A28" s="23"/>
      <c r="B28" s="23"/>
      <c r="C28" s="19">
        <v>22</v>
      </c>
      <c r="D28" s="21">
        <v>41182</v>
      </c>
      <c r="E28" s="21">
        <v>41182</v>
      </c>
    </row>
    <row r="29" spans="1:5" s="19" customFormat="1" ht="12.75">
      <c r="A29" s="23"/>
      <c r="B29" s="23"/>
      <c r="C29" s="19">
        <v>23</v>
      </c>
      <c r="D29" s="21"/>
      <c r="E29" s="21">
        <v>41213</v>
      </c>
    </row>
    <row r="30" spans="1:5" s="19" customFormat="1" ht="12.75">
      <c r="A30" s="23"/>
      <c r="B30" s="23"/>
      <c r="C30" s="19">
        <v>24</v>
      </c>
      <c r="D30" s="21"/>
      <c r="E30" s="21">
        <v>41243</v>
      </c>
    </row>
    <row r="31" spans="1:5" s="19" customFormat="1" ht="12.75">
      <c r="A31" s="23"/>
      <c r="B31" s="23"/>
      <c r="C31" s="19">
        <v>25</v>
      </c>
      <c r="D31" s="22">
        <v>41274</v>
      </c>
      <c r="E31" s="21">
        <v>41274</v>
      </c>
    </row>
    <row r="32" spans="1:5" s="19" customFormat="1" ht="12.75">
      <c r="A32" s="23"/>
      <c r="B32" s="23"/>
      <c r="C32" s="19">
        <v>26</v>
      </c>
      <c r="D32" s="21"/>
      <c r="E32" s="21">
        <v>41305</v>
      </c>
    </row>
    <row r="33" spans="1:5" s="19" customFormat="1" ht="12.75">
      <c r="A33" s="23"/>
      <c r="B33" s="23"/>
      <c r="C33" s="19">
        <v>27</v>
      </c>
      <c r="D33" s="21"/>
      <c r="E33" s="21">
        <v>41333</v>
      </c>
    </row>
    <row r="34" spans="1:5" s="19" customFormat="1" ht="12.75">
      <c r="A34" s="23"/>
      <c r="B34" s="23"/>
      <c r="C34" s="19">
        <v>28</v>
      </c>
      <c r="D34" s="21">
        <v>41364</v>
      </c>
      <c r="E34" s="21">
        <v>41364</v>
      </c>
    </row>
    <row r="35" spans="1:5" s="19" customFormat="1" ht="12.75">
      <c r="A35" s="23"/>
      <c r="B35" s="23"/>
      <c r="C35" s="19">
        <v>29</v>
      </c>
      <c r="D35" s="21"/>
      <c r="E35" s="21">
        <v>41394</v>
      </c>
    </row>
    <row r="36" spans="1:5" s="19" customFormat="1" ht="12.75">
      <c r="A36" s="23"/>
      <c r="B36" s="23"/>
      <c r="C36" s="19">
        <v>30</v>
      </c>
      <c r="D36" s="21"/>
      <c r="E36" s="21">
        <v>41425</v>
      </c>
    </row>
    <row r="37" spans="1:5" s="19" customFormat="1" ht="12.75">
      <c r="A37" s="23"/>
      <c r="B37" s="23"/>
      <c r="C37" s="19">
        <v>31</v>
      </c>
      <c r="D37" s="22">
        <v>41455</v>
      </c>
      <c r="E37" s="21">
        <v>41455</v>
      </c>
    </row>
    <row r="38" spans="1:5" s="19" customFormat="1" ht="12.75">
      <c r="A38" s="23"/>
      <c r="B38" s="23"/>
      <c r="C38" s="19">
        <v>32</v>
      </c>
      <c r="D38" s="21"/>
      <c r="E38" s="21">
        <v>41486</v>
      </c>
    </row>
    <row r="39" spans="1:5" s="19" customFormat="1" ht="12.75">
      <c r="A39" s="23"/>
      <c r="B39" s="23"/>
      <c r="C39" s="19">
        <v>33</v>
      </c>
      <c r="D39" s="21"/>
      <c r="E39" s="21">
        <v>41517</v>
      </c>
    </row>
    <row r="40" spans="1:5" s="19" customFormat="1" ht="12.75">
      <c r="A40" s="23"/>
      <c r="B40" s="23"/>
      <c r="C40" s="19">
        <v>34</v>
      </c>
      <c r="D40" s="21">
        <v>41547</v>
      </c>
      <c r="E40" s="21">
        <v>41547</v>
      </c>
    </row>
    <row r="41" spans="1:5" s="19" customFormat="1" ht="12.75">
      <c r="A41" s="23"/>
      <c r="B41" s="23"/>
      <c r="C41" s="19">
        <v>35</v>
      </c>
      <c r="D41" s="21"/>
      <c r="E41" s="21">
        <v>41578</v>
      </c>
    </row>
    <row r="42" spans="1:5" s="19" customFormat="1" ht="12.75">
      <c r="A42" s="23"/>
      <c r="B42" s="23"/>
      <c r="C42" s="19">
        <v>36</v>
      </c>
      <c r="D42" s="21"/>
      <c r="E42" s="21">
        <v>41608</v>
      </c>
    </row>
    <row r="43" spans="1:5" s="19" customFormat="1" ht="12.75">
      <c r="A43" s="23"/>
      <c r="B43" s="23"/>
      <c r="C43" s="19">
        <v>37</v>
      </c>
      <c r="D43" s="22">
        <v>41639</v>
      </c>
      <c r="E43" s="21">
        <v>41639</v>
      </c>
    </row>
    <row r="44" spans="1:5" s="19" customFormat="1" ht="12.75">
      <c r="A44" s="23"/>
      <c r="B44" s="23"/>
      <c r="C44" s="19">
        <v>38</v>
      </c>
      <c r="D44" s="21"/>
      <c r="E44" s="21">
        <v>41670</v>
      </c>
    </row>
    <row r="45" spans="1:5" s="19" customFormat="1" ht="12.75">
      <c r="A45" s="23"/>
      <c r="B45" s="23"/>
      <c r="C45" s="19">
        <v>39</v>
      </c>
      <c r="D45" s="21"/>
      <c r="E45" s="21">
        <v>41698</v>
      </c>
    </row>
    <row r="46" spans="1:5" s="19" customFormat="1" ht="12.75">
      <c r="A46" s="23"/>
      <c r="B46" s="23"/>
      <c r="C46" s="19">
        <v>40</v>
      </c>
      <c r="D46" s="21">
        <v>41729</v>
      </c>
      <c r="E46" s="21">
        <v>41729</v>
      </c>
    </row>
    <row r="47" spans="1:5" s="19" customFormat="1" ht="12.75">
      <c r="A47" s="23"/>
      <c r="B47" s="23"/>
      <c r="C47" s="19">
        <v>41</v>
      </c>
      <c r="D47" s="21"/>
      <c r="E47" s="21">
        <v>41759</v>
      </c>
    </row>
    <row r="48" spans="1:5" s="19" customFormat="1" ht="12.75">
      <c r="A48" s="23"/>
      <c r="B48" s="23"/>
      <c r="C48" s="19">
        <v>42</v>
      </c>
      <c r="D48" s="21"/>
      <c r="E48" s="21">
        <v>41790</v>
      </c>
    </row>
    <row r="49" spans="1:5" s="19" customFormat="1" ht="12.75">
      <c r="A49" s="23"/>
      <c r="B49" s="23"/>
      <c r="C49" s="19">
        <v>43</v>
      </c>
      <c r="D49" s="22">
        <v>41820</v>
      </c>
      <c r="E49" s="21">
        <v>41820</v>
      </c>
    </row>
    <row r="50" spans="1:5" s="19" customFormat="1" ht="12.75">
      <c r="A50" s="23"/>
      <c r="B50" s="23"/>
      <c r="C50" s="19">
        <v>44</v>
      </c>
      <c r="D50" s="21"/>
      <c r="E50" s="21">
        <v>41851</v>
      </c>
    </row>
    <row r="51" spans="1:5" s="19" customFormat="1" ht="12.75">
      <c r="A51" s="23"/>
      <c r="B51" s="23"/>
      <c r="C51" s="19">
        <v>45</v>
      </c>
      <c r="D51" s="21"/>
      <c r="E51" s="21">
        <v>41882</v>
      </c>
    </row>
    <row r="52" spans="1:5" s="19" customFormat="1" ht="12.75">
      <c r="A52" s="23"/>
      <c r="B52" s="23"/>
      <c r="C52" s="19">
        <v>46</v>
      </c>
      <c r="D52" s="21">
        <v>41912</v>
      </c>
      <c r="E52" s="21">
        <v>41912</v>
      </c>
    </row>
    <row r="53" spans="1:5" s="19" customFormat="1" ht="12.75">
      <c r="A53" s="23"/>
      <c r="B53" s="23"/>
      <c r="C53" s="19">
        <v>47</v>
      </c>
      <c r="D53" s="21"/>
      <c r="E53" s="21">
        <v>41943</v>
      </c>
    </row>
    <row r="54" spans="1:5" s="19" customFormat="1" ht="12.75">
      <c r="A54" s="23"/>
      <c r="B54" s="23"/>
      <c r="C54" s="19">
        <v>48</v>
      </c>
      <c r="D54" s="21"/>
      <c r="E54" s="21">
        <v>41973</v>
      </c>
    </row>
    <row r="55" spans="1:5" s="19" customFormat="1" ht="12.75">
      <c r="A55" s="23"/>
      <c r="B55" s="23"/>
      <c r="C55" s="19">
        <v>49</v>
      </c>
      <c r="D55" s="21">
        <v>42004</v>
      </c>
      <c r="E55" s="21">
        <v>42004</v>
      </c>
    </row>
    <row r="56" spans="1:5" s="19" customFormat="1" ht="12.75">
      <c r="A56" s="23"/>
      <c r="B56" s="23"/>
      <c r="C56" s="19">
        <v>50</v>
      </c>
      <c r="D56" s="21"/>
      <c r="E56" s="21">
        <v>42035</v>
      </c>
    </row>
    <row r="57" spans="1:5" s="19" customFormat="1" ht="12.75">
      <c r="A57" s="23"/>
      <c r="B57" s="23"/>
      <c r="C57" s="19">
        <v>51</v>
      </c>
      <c r="D57" s="21"/>
      <c r="E57" s="21">
        <v>42063</v>
      </c>
    </row>
    <row r="58" spans="1:5" s="19" customFormat="1" ht="12.75">
      <c r="A58" s="23"/>
      <c r="B58" s="23"/>
      <c r="C58" s="19">
        <v>52</v>
      </c>
      <c r="D58" s="21">
        <v>42094</v>
      </c>
      <c r="E58" s="21">
        <v>42094</v>
      </c>
    </row>
    <row r="59" spans="1:5" s="19" customFormat="1" ht="12.75">
      <c r="A59" s="23"/>
      <c r="B59" s="23"/>
      <c r="C59" s="19">
        <v>53</v>
      </c>
      <c r="D59" s="21"/>
      <c r="E59" s="21">
        <v>42124</v>
      </c>
    </row>
    <row r="60" spans="1:5" s="19" customFormat="1" ht="12.75">
      <c r="A60" s="23"/>
      <c r="B60" s="23"/>
      <c r="C60" s="19">
        <v>54</v>
      </c>
      <c r="D60" s="21"/>
      <c r="E60" s="21">
        <v>42155</v>
      </c>
    </row>
    <row r="61" spans="1:5" s="19" customFormat="1" ht="12.75">
      <c r="A61" s="23"/>
      <c r="B61" s="23"/>
      <c r="C61" s="19">
        <v>55</v>
      </c>
      <c r="D61" s="21">
        <v>40724</v>
      </c>
      <c r="E61" s="21">
        <v>42185</v>
      </c>
    </row>
    <row r="62" spans="1:5" s="19" customFormat="1" ht="12.75">
      <c r="A62" s="23"/>
      <c r="B62" s="23"/>
      <c r="C62" s="19">
        <v>56</v>
      </c>
      <c r="D62" s="21"/>
      <c r="E62" s="21">
        <v>42216</v>
      </c>
    </row>
    <row r="63" spans="1:5" s="19" customFormat="1" ht="12.75">
      <c r="A63" s="23"/>
      <c r="B63" s="23"/>
      <c r="C63" s="19">
        <v>57</v>
      </c>
      <c r="D63" s="21"/>
      <c r="E63" s="21">
        <v>42247</v>
      </c>
    </row>
    <row r="64" spans="1:5" s="19" customFormat="1" ht="12.75">
      <c r="A64" s="23"/>
      <c r="B64" s="23"/>
      <c r="C64" s="19">
        <v>58</v>
      </c>
      <c r="D64" s="21">
        <v>42277</v>
      </c>
      <c r="E64" s="21">
        <v>42277</v>
      </c>
    </row>
    <row r="65" spans="1:5" s="19" customFormat="1" ht="12.75">
      <c r="A65" s="23"/>
      <c r="B65" s="23"/>
      <c r="C65" s="19">
        <v>59</v>
      </c>
      <c r="D65" s="21"/>
      <c r="E65" s="21">
        <v>42308</v>
      </c>
    </row>
    <row r="66" spans="1:5" s="19" customFormat="1" ht="12.75">
      <c r="A66" s="23"/>
      <c r="B66" s="23"/>
      <c r="C66" s="19">
        <v>60</v>
      </c>
      <c r="D66" s="21"/>
      <c r="E66" s="21">
        <v>42338</v>
      </c>
    </row>
    <row r="67" spans="1:5" s="19" customFormat="1" ht="12.75">
      <c r="A67" s="23"/>
      <c r="B67" s="23"/>
      <c r="C67" s="19">
        <v>61</v>
      </c>
      <c r="D67" s="21">
        <v>42369</v>
      </c>
      <c r="E67" s="21">
        <v>42369</v>
      </c>
    </row>
    <row r="68" spans="1:5" s="19" customFormat="1" ht="12.75">
      <c r="A68" s="23"/>
      <c r="B68" s="23"/>
      <c r="C68" s="19">
        <v>62</v>
      </c>
      <c r="D68" s="21"/>
      <c r="E68" s="21">
        <v>42400</v>
      </c>
    </row>
    <row r="69" spans="1:5" s="19" customFormat="1" ht="12.75">
      <c r="A69" s="23"/>
      <c r="B69" s="23"/>
      <c r="C69" s="19">
        <v>63</v>
      </c>
      <c r="D69" s="21"/>
      <c r="E69" s="21">
        <v>42429</v>
      </c>
    </row>
    <row r="70" spans="1:5" s="19" customFormat="1" ht="12.75">
      <c r="A70" s="23"/>
      <c r="B70" s="23"/>
      <c r="C70" s="19">
        <v>64</v>
      </c>
      <c r="D70" s="21">
        <v>42460</v>
      </c>
      <c r="E70" s="21">
        <v>42460</v>
      </c>
    </row>
    <row r="71" spans="1:5" s="19" customFormat="1" ht="12.75">
      <c r="A71" s="23"/>
      <c r="B71" s="23"/>
      <c r="C71" s="19">
        <v>65</v>
      </c>
      <c r="D71" s="21"/>
      <c r="E71" s="21">
        <v>42490</v>
      </c>
    </row>
    <row r="72" spans="1:5" s="19" customFormat="1" ht="12.75">
      <c r="A72" s="23"/>
      <c r="B72" s="23"/>
      <c r="C72" s="19">
        <v>66</v>
      </c>
      <c r="D72" s="21"/>
      <c r="E72" s="21">
        <v>42521</v>
      </c>
    </row>
    <row r="73" spans="1:5" s="19" customFormat="1" ht="12.75">
      <c r="A73" s="23"/>
      <c r="B73" s="23"/>
      <c r="C73" s="19">
        <v>67</v>
      </c>
      <c r="D73" s="21">
        <v>42551</v>
      </c>
      <c r="E73" s="21">
        <v>42551</v>
      </c>
    </row>
    <row r="74" spans="1:5" s="19" customFormat="1" ht="12.75">
      <c r="A74" s="23"/>
      <c r="B74" s="23"/>
      <c r="C74" s="19">
        <v>68</v>
      </c>
      <c r="D74" s="21"/>
      <c r="E74" s="21">
        <v>42582</v>
      </c>
    </row>
    <row r="75" spans="1:5" s="19" customFormat="1" ht="12.75">
      <c r="A75" s="23"/>
      <c r="B75" s="23"/>
      <c r="C75" s="19">
        <v>69</v>
      </c>
      <c r="D75" s="21"/>
      <c r="E75" s="21">
        <v>42613</v>
      </c>
    </row>
    <row r="76" spans="1:5" s="19" customFormat="1" ht="12.75">
      <c r="A76" s="23"/>
      <c r="B76" s="23"/>
      <c r="C76" s="19">
        <v>70</v>
      </c>
      <c r="D76" s="21">
        <v>42643</v>
      </c>
      <c r="E76" s="21">
        <v>42643</v>
      </c>
    </row>
    <row r="77" spans="1:5" s="19" customFormat="1" ht="12.75">
      <c r="A77" s="23"/>
      <c r="B77" s="23"/>
      <c r="C77" s="19">
        <v>71</v>
      </c>
      <c r="D77" s="21"/>
      <c r="E77" s="21">
        <v>42674</v>
      </c>
    </row>
    <row r="78" spans="1:5" s="19" customFormat="1" ht="12.75">
      <c r="A78" s="23"/>
      <c r="B78" s="23"/>
      <c r="C78" s="19">
        <v>72</v>
      </c>
      <c r="D78" s="21"/>
      <c r="E78" s="21">
        <v>42704</v>
      </c>
    </row>
    <row r="79" spans="1:5" s="19" customFormat="1" ht="12.75">
      <c r="A79" s="23"/>
      <c r="B79" s="23"/>
      <c r="C79" s="19">
        <v>73</v>
      </c>
      <c r="D79" s="21">
        <v>42735</v>
      </c>
      <c r="E79" s="21">
        <v>42735</v>
      </c>
    </row>
    <row r="80" spans="1:17" s="19" customFormat="1" ht="12.75">
      <c r="A80" s="23"/>
      <c r="B80" s="23"/>
      <c r="C80" s="19">
        <v>74</v>
      </c>
      <c r="D80" s="21"/>
      <c r="E80" s="21">
        <v>42766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19" customFormat="1" ht="12.75">
      <c r="A81" s="23"/>
      <c r="B81" s="23"/>
      <c r="C81" s="19">
        <v>75</v>
      </c>
      <c r="D81" s="21"/>
      <c r="E81" s="21">
        <v>42794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19" customFormat="1" ht="12.75">
      <c r="A82" s="23"/>
      <c r="B82" s="23"/>
      <c r="C82" s="19">
        <v>76</v>
      </c>
      <c r="D82" s="21">
        <v>42825</v>
      </c>
      <c r="E82" s="21">
        <v>42825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19" customFormat="1" ht="12.75">
      <c r="A83" s="23"/>
      <c r="B83" s="23"/>
      <c r="C83" s="19">
        <v>77</v>
      </c>
      <c r="D83" s="21"/>
      <c r="E83" s="21">
        <v>42855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19" customFormat="1" ht="12.75">
      <c r="A84" s="23"/>
      <c r="B84" s="23"/>
      <c r="C84" s="19">
        <v>78</v>
      </c>
      <c r="D84" s="21"/>
      <c r="E84" s="21">
        <v>42886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19" customFormat="1" ht="12.75">
      <c r="A85" s="23"/>
      <c r="B85" s="23"/>
      <c r="C85" s="19">
        <v>79</v>
      </c>
      <c r="D85" s="21">
        <v>42916</v>
      </c>
      <c r="E85" s="21">
        <v>42916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s="19" customFormat="1" ht="12.75">
      <c r="A86" s="23"/>
      <c r="B86" s="23"/>
      <c r="C86" s="19">
        <v>80</v>
      </c>
      <c r="D86" s="21"/>
      <c r="E86" s="21">
        <v>42947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19" customFormat="1" ht="12.75">
      <c r="A87" s="23"/>
      <c r="B87" s="23"/>
      <c r="C87" s="19">
        <v>81</v>
      </c>
      <c r="D87" s="21"/>
      <c r="E87" s="21">
        <v>42978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9" customFormat="1" ht="12.75">
      <c r="A88" s="23"/>
      <c r="B88" s="23"/>
      <c r="C88" s="19">
        <v>82</v>
      </c>
      <c r="D88" s="21">
        <v>43008</v>
      </c>
      <c r="E88" s="21">
        <v>43008</v>
      </c>
      <c r="F88"/>
      <c r="G88"/>
      <c r="H88"/>
      <c r="I88"/>
      <c r="J88"/>
      <c r="K88"/>
      <c r="L88"/>
      <c r="M88"/>
      <c r="N88"/>
      <c r="O88"/>
      <c r="P88"/>
      <c r="Q88"/>
    </row>
    <row r="89" spans="1:17" s="19" customFormat="1" ht="12.75">
      <c r="A89" s="23"/>
      <c r="B89" s="23"/>
      <c r="C89" s="19">
        <v>83</v>
      </c>
      <c r="D89" s="21"/>
      <c r="E89" s="21">
        <v>43039</v>
      </c>
      <c r="F89"/>
      <c r="G89"/>
      <c r="H89"/>
      <c r="I89"/>
      <c r="J89"/>
      <c r="K89"/>
      <c r="L89"/>
      <c r="M89"/>
      <c r="N89"/>
      <c r="O89"/>
      <c r="P89"/>
      <c r="Q89"/>
    </row>
    <row r="90" spans="3:17" s="23" customFormat="1" ht="12.75">
      <c r="C90" s="19">
        <v>84</v>
      </c>
      <c r="D90" s="21"/>
      <c r="E90" s="21">
        <v>43069</v>
      </c>
      <c r="F90"/>
      <c r="G90"/>
      <c r="H90"/>
      <c r="I90"/>
      <c r="J90"/>
      <c r="K90"/>
      <c r="L90"/>
      <c r="M90"/>
      <c r="N90"/>
      <c r="O90"/>
      <c r="P90"/>
      <c r="Q90"/>
    </row>
    <row r="91" spans="3:17" s="23" customFormat="1" ht="12.75">
      <c r="C91" s="19">
        <v>85</v>
      </c>
      <c r="D91" s="21">
        <v>43100</v>
      </c>
      <c r="E91" s="21">
        <v>43100</v>
      </c>
      <c r="F91"/>
      <c r="G91"/>
      <c r="H91"/>
      <c r="I91"/>
      <c r="J91"/>
      <c r="K91"/>
      <c r="L91"/>
      <c r="M91"/>
      <c r="N91"/>
      <c r="O91"/>
      <c r="P91"/>
      <c r="Q91"/>
    </row>
    <row r="92" spans="3:17" s="23" customFormat="1" ht="12.75">
      <c r="C92" s="19">
        <v>86</v>
      </c>
      <c r="D92" s="21"/>
      <c r="E92" s="21">
        <v>43131</v>
      </c>
      <c r="F92"/>
      <c r="G92"/>
      <c r="H92"/>
      <c r="I92"/>
      <c r="J92"/>
      <c r="K92"/>
      <c r="L92"/>
      <c r="M92"/>
      <c r="N92"/>
      <c r="O92"/>
      <c r="P92"/>
      <c r="Q92"/>
    </row>
    <row r="93" spans="3:17" s="23" customFormat="1" ht="12.75">
      <c r="C93" s="19">
        <v>87</v>
      </c>
      <c r="D93" s="21"/>
      <c r="E93" s="21">
        <v>43159</v>
      </c>
      <c r="F93"/>
      <c r="G93"/>
      <c r="H93"/>
      <c r="I93"/>
      <c r="J93"/>
      <c r="K93"/>
      <c r="L93"/>
      <c r="M93"/>
      <c r="N93"/>
      <c r="O93"/>
      <c r="P93"/>
      <c r="Q93"/>
    </row>
    <row r="94" spans="3:17" s="23" customFormat="1" ht="12.75">
      <c r="C94" s="19">
        <v>88</v>
      </c>
      <c r="D94" s="21">
        <v>43190</v>
      </c>
      <c r="E94" s="21">
        <v>43190</v>
      </c>
      <c r="F94"/>
      <c r="G94"/>
      <c r="H94"/>
      <c r="I94"/>
      <c r="J94"/>
      <c r="K94"/>
      <c r="L94"/>
      <c r="M94"/>
      <c r="N94"/>
      <c r="O94"/>
      <c r="P94"/>
      <c r="Q94"/>
    </row>
    <row r="95" spans="3:17" s="24" customFormat="1" ht="12.75">
      <c r="C95" s="19">
        <v>89</v>
      </c>
      <c r="D95" s="21"/>
      <c r="E95" s="21">
        <v>43220</v>
      </c>
      <c r="F95"/>
      <c r="G95"/>
      <c r="H95"/>
      <c r="I95"/>
      <c r="J95"/>
      <c r="K95"/>
      <c r="L95"/>
      <c r="M95"/>
      <c r="N95"/>
      <c r="O95"/>
      <c r="P95"/>
      <c r="Q95"/>
    </row>
    <row r="96" spans="3:17" s="24" customFormat="1" ht="12.75">
      <c r="C96" s="19">
        <v>90</v>
      </c>
      <c r="D96" s="21"/>
      <c r="E96" s="21">
        <v>43251</v>
      </c>
      <c r="F96"/>
      <c r="G96"/>
      <c r="H96"/>
      <c r="I96"/>
      <c r="J96"/>
      <c r="K96"/>
      <c r="L96"/>
      <c r="M96"/>
      <c r="N96"/>
      <c r="O96"/>
      <c r="P96"/>
      <c r="Q96"/>
    </row>
    <row r="97" spans="3:17" s="24" customFormat="1" ht="12.75">
      <c r="C97" s="19">
        <v>91</v>
      </c>
      <c r="D97" s="21">
        <v>43281</v>
      </c>
      <c r="E97" s="21">
        <v>43281</v>
      </c>
      <c r="F97"/>
      <c r="G97"/>
      <c r="H97"/>
      <c r="I97"/>
      <c r="J97"/>
      <c r="K97"/>
      <c r="L97"/>
      <c r="M97"/>
      <c r="N97"/>
      <c r="O97"/>
      <c r="P97"/>
      <c r="Q97"/>
    </row>
    <row r="98" spans="3:5" ht="12.75">
      <c r="C98" s="19">
        <v>92</v>
      </c>
      <c r="D98" s="21"/>
      <c r="E98" s="21">
        <v>43312</v>
      </c>
    </row>
    <row r="99" spans="3:5" ht="12.75">
      <c r="C99" s="19">
        <v>93</v>
      </c>
      <c r="D99" s="21"/>
      <c r="E99" s="21">
        <v>43343</v>
      </c>
    </row>
    <row r="100" spans="3:5" ht="12.75">
      <c r="C100" s="19">
        <v>94</v>
      </c>
      <c r="D100" s="21">
        <v>43373</v>
      </c>
      <c r="E100" s="21">
        <v>43373</v>
      </c>
    </row>
    <row r="101" spans="3:5" ht="12.75">
      <c r="C101" s="19">
        <v>95</v>
      </c>
      <c r="D101" s="21"/>
      <c r="E101" s="21">
        <v>43404</v>
      </c>
    </row>
    <row r="102" spans="3:5" ht="12.75">
      <c r="C102" s="19">
        <v>96</v>
      </c>
      <c r="D102" s="21"/>
      <c r="E102" s="21">
        <v>43434</v>
      </c>
    </row>
    <row r="103" spans="3:5" ht="12.75">
      <c r="C103" s="19">
        <v>97</v>
      </c>
      <c r="D103" s="21">
        <v>43465</v>
      </c>
      <c r="E103" s="21">
        <v>43465</v>
      </c>
    </row>
    <row r="104" spans="3:5" ht="12.75">
      <c r="C104" s="19">
        <v>98</v>
      </c>
      <c r="D104" s="21"/>
      <c r="E104" s="21">
        <v>43496</v>
      </c>
    </row>
    <row r="105" spans="3:5" ht="12.75">
      <c r="C105" s="19">
        <v>99</v>
      </c>
      <c r="D105" s="21"/>
      <c r="E105" s="21">
        <v>43524</v>
      </c>
    </row>
    <row r="106" spans="3:5" ht="12.75">
      <c r="C106" s="19">
        <v>100</v>
      </c>
      <c r="D106" s="21">
        <v>43555</v>
      </c>
      <c r="E106" s="21">
        <v>43555</v>
      </c>
    </row>
    <row r="107" spans="3:5" ht="12.75">
      <c r="C107" s="19">
        <v>101</v>
      </c>
      <c r="D107" s="21"/>
      <c r="E107" s="21">
        <v>43585</v>
      </c>
    </row>
    <row r="108" spans="3:5" ht="12.75">
      <c r="C108" s="19">
        <v>102</v>
      </c>
      <c r="D108" s="21"/>
      <c r="E108" s="21">
        <v>43616</v>
      </c>
    </row>
    <row r="109" spans="3:5" ht="12.75">
      <c r="C109" s="19">
        <v>103</v>
      </c>
      <c r="D109" s="21">
        <v>43646</v>
      </c>
      <c r="E109" s="21">
        <v>43646</v>
      </c>
    </row>
    <row r="110" spans="3:5" ht="12.75">
      <c r="C110" s="19">
        <v>104</v>
      </c>
      <c r="D110" s="21"/>
      <c r="E110" s="21">
        <v>43677</v>
      </c>
    </row>
    <row r="111" spans="3:5" ht="12.75">
      <c r="C111" s="19">
        <v>105</v>
      </c>
      <c r="D111" s="21"/>
      <c r="E111" s="21">
        <v>43708</v>
      </c>
    </row>
    <row r="112" spans="3:5" ht="12.75">
      <c r="C112" s="19">
        <v>106</v>
      </c>
      <c r="D112" s="21">
        <v>43738</v>
      </c>
      <c r="E112" s="21">
        <v>43738</v>
      </c>
    </row>
    <row r="113" spans="3:5" ht="12.75">
      <c r="C113" s="19">
        <v>107</v>
      </c>
      <c r="D113" s="21"/>
      <c r="E113" s="21">
        <v>43769</v>
      </c>
    </row>
    <row r="114" spans="3:5" ht="12.75">
      <c r="C114" s="19">
        <v>108</v>
      </c>
      <c r="D114" s="21"/>
      <c r="E114" s="21">
        <v>43799</v>
      </c>
    </row>
    <row r="115" spans="3:5" ht="12.75">
      <c r="C115" s="19">
        <v>109</v>
      </c>
      <c r="D115" s="21">
        <v>43830</v>
      </c>
      <c r="E115" s="21">
        <v>43830</v>
      </c>
    </row>
    <row r="116" spans="3:5" ht="12.75">
      <c r="C116" s="19">
        <v>110</v>
      </c>
      <c r="D116" s="21"/>
      <c r="E116" s="21">
        <v>43861</v>
      </c>
    </row>
    <row r="117" spans="3:5" ht="12.75">
      <c r="C117" s="19">
        <v>111</v>
      </c>
      <c r="D117" s="21"/>
      <c r="E117" s="21">
        <v>43890</v>
      </c>
    </row>
    <row r="118" spans="3:5" ht="12.75">
      <c r="C118" s="19">
        <v>112</v>
      </c>
      <c r="D118" s="21">
        <v>43921</v>
      </c>
      <c r="E118" s="21">
        <v>43921</v>
      </c>
    </row>
    <row r="119" spans="3:5" ht="12.75">
      <c r="C119" s="19">
        <v>113</v>
      </c>
      <c r="D119" s="21"/>
      <c r="E119" s="21">
        <v>43951</v>
      </c>
    </row>
    <row r="120" spans="3:5" ht="12.75">
      <c r="C120" s="19">
        <v>114</v>
      </c>
      <c r="D120" s="21"/>
      <c r="E120" s="21">
        <v>43982</v>
      </c>
    </row>
    <row r="121" spans="3:5" ht="12.75">
      <c r="C121" s="19">
        <v>115</v>
      </c>
      <c r="D121" s="21">
        <v>44012</v>
      </c>
      <c r="E121" s="21">
        <v>44012</v>
      </c>
    </row>
    <row r="122" spans="3:5" ht="12.75">
      <c r="C122" s="19">
        <v>116</v>
      </c>
      <c r="D122" s="21"/>
      <c r="E122" s="21">
        <v>44043</v>
      </c>
    </row>
    <row r="123" spans="3:5" ht="12.75">
      <c r="C123" s="19">
        <v>117</v>
      </c>
      <c r="D123" s="21"/>
      <c r="E123" s="21">
        <v>44074</v>
      </c>
    </row>
    <row r="124" spans="3:5" ht="12.75">
      <c r="C124" s="19">
        <v>118</v>
      </c>
      <c r="D124" s="21">
        <v>44104</v>
      </c>
      <c r="E124" s="21">
        <v>44104</v>
      </c>
    </row>
    <row r="125" spans="3:5" ht="12.75">
      <c r="C125" s="19">
        <v>119</v>
      </c>
      <c r="D125" s="21"/>
      <c r="E125" s="21">
        <v>44135</v>
      </c>
    </row>
    <row r="126" spans="3:5" ht="12.75">
      <c r="C126" s="19">
        <v>120</v>
      </c>
      <c r="D126" s="21"/>
      <c r="E126" s="21">
        <v>44165</v>
      </c>
    </row>
    <row r="127" spans="3:5" ht="12.75">
      <c r="C127" s="19">
        <v>121</v>
      </c>
      <c r="D127" s="21">
        <v>44196</v>
      </c>
      <c r="E127" s="21">
        <v>44196</v>
      </c>
    </row>
    <row r="128" spans="3:5" ht="12.75">
      <c r="C128" s="19">
        <v>122</v>
      </c>
      <c r="D128" s="21"/>
      <c r="E128" s="21">
        <v>44227</v>
      </c>
    </row>
    <row r="129" spans="3:5" ht="12.75">
      <c r="C129" s="19">
        <v>123</v>
      </c>
      <c r="D129" s="21"/>
      <c r="E129" s="21">
        <v>44255</v>
      </c>
    </row>
    <row r="130" spans="3:5" ht="12.75">
      <c r="C130" s="19">
        <v>124</v>
      </c>
      <c r="D130" s="21">
        <v>44286</v>
      </c>
      <c r="E130" s="21">
        <v>44286</v>
      </c>
    </row>
    <row r="131" spans="3:5" ht="12.75">
      <c r="C131" s="19">
        <v>125</v>
      </c>
      <c r="D131" s="21"/>
      <c r="E131" s="21">
        <v>44316</v>
      </c>
    </row>
    <row r="132" spans="3:5" ht="12.75">
      <c r="C132" s="19">
        <v>126</v>
      </c>
      <c r="D132" s="21"/>
      <c r="E132" s="21">
        <v>44347</v>
      </c>
    </row>
    <row r="133" spans="3:5" ht="12.75">
      <c r="C133" s="19">
        <v>127</v>
      </c>
      <c r="D133" s="21">
        <v>44377</v>
      </c>
      <c r="E133" s="21">
        <v>44377</v>
      </c>
    </row>
    <row r="134" spans="3:5" ht="12.75">
      <c r="C134" s="19">
        <v>128</v>
      </c>
      <c r="D134" s="21"/>
      <c r="E134" s="21">
        <v>44408</v>
      </c>
    </row>
    <row r="135" spans="3:5" ht="12.75">
      <c r="C135" s="19">
        <v>129</v>
      </c>
      <c r="D135" s="21"/>
      <c r="E135" s="21">
        <v>44439</v>
      </c>
    </row>
    <row r="136" spans="3:5" ht="12.75">
      <c r="C136" s="19">
        <v>130</v>
      </c>
      <c r="D136" s="21">
        <v>44469</v>
      </c>
      <c r="E136" s="21">
        <v>44469</v>
      </c>
    </row>
    <row r="137" spans="3:5" ht="12.75">
      <c r="C137" s="19">
        <v>131</v>
      </c>
      <c r="D137" s="21"/>
      <c r="E137" s="21">
        <v>44500</v>
      </c>
    </row>
    <row r="138" spans="3:5" ht="12.75">
      <c r="C138" s="19">
        <v>132</v>
      </c>
      <c r="D138" s="21"/>
      <c r="E138" s="21">
        <v>44530</v>
      </c>
    </row>
    <row r="139" spans="3:5" ht="12.75">
      <c r="C139" s="19">
        <v>133</v>
      </c>
      <c r="D139" s="21">
        <v>44561</v>
      </c>
      <c r="E139" s="21">
        <v>44561</v>
      </c>
    </row>
    <row r="143" spans="4:5" ht="12.75">
      <c r="D143" s="25"/>
      <c r="E143" s="25"/>
    </row>
  </sheetData>
  <sheetProtection selectLockedCells="1" selectUnlockedCells="1"/>
  <mergeCells count="2">
    <mergeCell ref="A1:N1"/>
    <mergeCell ref="D4:E4"/>
  </mergeCells>
  <printOptions horizontalCentered="1" verticalCentered="1"/>
  <pageMargins left="0.39375" right="0.43333333333333335" top="0.5902777777777778" bottom="0.5902777777777778" header="0.5118055555555555" footer="0.5118055555555555"/>
  <pageSetup horizontalDpi="300" verticalDpi="300" orientation="portrait" scale="70"/>
  <rowBreaks count="1" manualBreakCount="1">
    <brk id="74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60"/>
  <sheetViews>
    <sheetView zoomScale="75" zoomScaleNormal="75" workbookViewId="0" topLeftCell="A190">
      <selection activeCell="E19" sqref="E19"/>
    </sheetView>
  </sheetViews>
  <sheetFormatPr defaultColWidth="9.00390625" defaultRowHeight="12.75"/>
  <cols>
    <col min="3" max="3" width="4.75390625" style="0" customWidth="1"/>
    <col min="4" max="4" width="14.125" style="0" customWidth="1"/>
    <col min="5" max="5" width="18.75390625" style="0" customWidth="1"/>
    <col min="6" max="6" width="12.25390625" style="0" customWidth="1"/>
    <col min="7" max="7" width="17.125" style="0" customWidth="1"/>
    <col min="8" max="12" width="0" style="0" hidden="1" customWidth="1"/>
    <col min="13" max="13" width="13.875" style="0" customWidth="1"/>
    <col min="14" max="16" width="0" style="0" hidden="1" customWidth="1"/>
    <col min="17" max="17" width="17.25390625" style="0" customWidth="1"/>
  </cols>
  <sheetData>
    <row r="1" spans="1:16" s="3" customFormat="1" ht="19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3:16" ht="17.2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3:11" s="6" customFormat="1" ht="15">
      <c r="C3" s="7"/>
      <c r="G3" s="8"/>
      <c r="I3" s="7"/>
      <c r="K3" s="9"/>
    </row>
    <row r="4" spans="3:11" s="6" customFormat="1" ht="15">
      <c r="C4" s="7" t="s">
        <v>7</v>
      </c>
      <c r="E4" s="8" t="s">
        <v>8</v>
      </c>
      <c r="G4" s="8"/>
      <c r="I4" s="7"/>
      <c r="K4" s="9"/>
    </row>
    <row r="5" spans="3:11" s="6" customFormat="1" ht="15">
      <c r="C5" s="7" t="s">
        <v>9</v>
      </c>
      <c r="E5" s="26" t="s">
        <v>10</v>
      </c>
      <c r="F5" s="26"/>
      <c r="K5" s="9"/>
    </row>
    <row r="6" spans="3:11" s="6" customFormat="1" ht="15">
      <c r="C6" s="7"/>
      <c r="E6"/>
      <c r="G6" s="27"/>
      <c r="I6" s="7"/>
      <c r="K6" s="9"/>
    </row>
    <row r="7" spans="3:9" s="6" customFormat="1" ht="15">
      <c r="C7" s="7" t="s">
        <v>11</v>
      </c>
      <c r="G7" s="28">
        <f>SUM(G8:G10)</f>
        <v>14725000</v>
      </c>
      <c r="I7" s="7"/>
    </row>
    <row r="8" spans="3:9" s="6" customFormat="1" ht="15">
      <c r="C8" s="7" t="s">
        <v>12</v>
      </c>
      <c r="G8" s="28">
        <v>5725000</v>
      </c>
      <c r="I8" s="7"/>
    </row>
    <row r="9" spans="3:9" s="6" customFormat="1" ht="15">
      <c r="C9" s="7" t="s">
        <v>13</v>
      </c>
      <c r="G9" s="28">
        <v>6000000</v>
      </c>
      <c r="I9" s="7"/>
    </row>
    <row r="10" spans="3:9" s="6" customFormat="1" ht="15">
      <c r="C10" s="7" t="s">
        <v>14</v>
      </c>
      <c r="G10" s="28">
        <v>3000000</v>
      </c>
      <c r="I10" s="7"/>
    </row>
    <row r="11" spans="3:9" s="6" customFormat="1" ht="15">
      <c r="C11" s="7"/>
      <c r="G11" s="28"/>
      <c r="I11" s="7"/>
    </row>
    <row r="12" spans="3:13" s="6" customFormat="1" ht="15">
      <c r="C12" s="7" t="s">
        <v>15</v>
      </c>
      <c r="G12" s="29">
        <v>0.0458</v>
      </c>
      <c r="M12" s="6" t="s">
        <v>16</v>
      </c>
    </row>
    <row r="14" spans="3:22" s="13" customFormat="1" ht="41.25" customHeight="1">
      <c r="C14" s="10" t="s">
        <v>1</v>
      </c>
      <c r="D14" s="11" t="s">
        <v>17</v>
      </c>
      <c r="E14" s="11"/>
      <c r="F14" s="11" t="s">
        <v>18</v>
      </c>
      <c r="G14" s="11"/>
      <c r="H14" s="30" t="s">
        <v>19</v>
      </c>
      <c r="I14" s="30" t="s">
        <v>20</v>
      </c>
      <c r="J14" s="11" t="s">
        <v>21</v>
      </c>
      <c r="K14" s="11"/>
      <c r="L14" s="30" t="s">
        <v>22</v>
      </c>
      <c r="M14" s="31"/>
      <c r="N14" s="31"/>
      <c r="O14" s="31"/>
      <c r="P14" s="31"/>
      <c r="Q14" s="12"/>
      <c r="R14" s="12"/>
      <c r="S14" s="12"/>
      <c r="T14" s="12"/>
      <c r="U14" s="12"/>
      <c r="V14" s="12"/>
    </row>
    <row r="15" spans="3:16" s="16" customFormat="1" ht="30.75" customHeight="1">
      <c r="C15" s="14"/>
      <c r="D15" s="32" t="s">
        <v>23</v>
      </c>
      <c r="E15" s="32" t="s">
        <v>24</v>
      </c>
      <c r="F15" s="15" t="s">
        <v>3</v>
      </c>
      <c r="G15" s="15" t="s">
        <v>4</v>
      </c>
      <c r="H15" s="33"/>
      <c r="I15" s="34"/>
      <c r="J15" s="15" t="s">
        <v>3</v>
      </c>
      <c r="K15" s="15" t="s">
        <v>4</v>
      </c>
      <c r="L15" s="19"/>
      <c r="M15" s="23"/>
      <c r="N15" s="23"/>
      <c r="O15" s="23"/>
      <c r="P15" s="23"/>
    </row>
    <row r="16" spans="3:19" s="16" customFormat="1" ht="11.25" customHeight="1">
      <c r="C16" s="35" t="s">
        <v>5</v>
      </c>
      <c r="D16" s="36">
        <v>2</v>
      </c>
      <c r="E16" s="36">
        <v>3</v>
      </c>
      <c r="F16" s="36">
        <v>4</v>
      </c>
      <c r="G16" s="36">
        <v>5</v>
      </c>
      <c r="H16" s="36">
        <v>6</v>
      </c>
      <c r="I16" s="36">
        <v>7</v>
      </c>
      <c r="J16" s="36">
        <v>8</v>
      </c>
      <c r="K16" s="36">
        <v>9</v>
      </c>
      <c r="L16" s="36">
        <v>10</v>
      </c>
      <c r="M16" s="37"/>
      <c r="N16" s="37"/>
      <c r="O16" s="37"/>
      <c r="P16" s="37"/>
      <c r="Q16" s="38">
        <f>G8</f>
        <v>5725000</v>
      </c>
      <c r="R16" s="39">
        <v>365</v>
      </c>
      <c r="S16" s="39"/>
    </row>
    <row r="17" spans="1:19" s="19" customFormat="1" ht="12.75">
      <c r="A17" s="23"/>
      <c r="B17" s="23"/>
      <c r="C17" s="19">
        <v>1</v>
      </c>
      <c r="D17" s="40"/>
      <c r="E17" s="40">
        <f>(($Q16*$G$12)/365)*(R17)+(($Q17*$G$12)/365)*(S17)</f>
        <v>21551.095890410958</v>
      </c>
      <c r="F17" s="21"/>
      <c r="G17" s="21">
        <v>38686</v>
      </c>
      <c r="H17" s="40"/>
      <c r="M17" s="23"/>
      <c r="N17" s="23"/>
      <c r="O17" s="23"/>
      <c r="P17" s="23"/>
      <c r="Q17" s="41">
        <f aca="true" t="shared" si="0" ref="Q17:Q80">Q16-D17</f>
        <v>5725000</v>
      </c>
      <c r="R17" s="42">
        <v>29</v>
      </c>
      <c r="S17" s="42">
        <v>1</v>
      </c>
    </row>
    <row r="18" spans="1:19" s="19" customFormat="1" ht="12.75">
      <c r="A18" s="23"/>
      <c r="B18" s="23"/>
      <c r="C18" s="19">
        <v>2</v>
      </c>
      <c r="D18" s="40"/>
      <c r="E18" s="40">
        <f>(($Q17*$G$12)/365)*(R18)+(($Q18*$G$12)/365)*(S18)</f>
        <v>22269.465753424654</v>
      </c>
      <c r="F18" s="21"/>
      <c r="G18" s="21">
        <v>38717</v>
      </c>
      <c r="H18" s="40"/>
      <c r="M18" s="23"/>
      <c r="N18" s="23"/>
      <c r="O18" s="23"/>
      <c r="P18" s="23"/>
      <c r="Q18" s="41">
        <f t="shared" si="0"/>
        <v>5725000</v>
      </c>
      <c r="R18" s="42">
        <v>30</v>
      </c>
      <c r="S18" s="42">
        <v>1</v>
      </c>
    </row>
    <row r="19" spans="1:19" s="19" customFormat="1" ht="12.75">
      <c r="A19" s="23"/>
      <c r="B19" s="23"/>
      <c r="C19" s="19">
        <v>3</v>
      </c>
      <c r="D19" s="40"/>
      <c r="E19" s="40">
        <f aca="true" t="shared" si="1" ref="E19:E82">(($Q18*$G$12)/365)*(R19)+(($Q19*$G$12)/365)*(S19)</f>
        <v>22269.465753424654</v>
      </c>
      <c r="F19" s="21"/>
      <c r="G19" s="21">
        <v>38748</v>
      </c>
      <c r="H19" s="40"/>
      <c r="M19" s="23"/>
      <c r="N19" s="23"/>
      <c r="O19" s="23"/>
      <c r="P19" s="23"/>
      <c r="Q19" s="41">
        <f t="shared" si="0"/>
        <v>5725000</v>
      </c>
      <c r="R19" s="42">
        <v>30</v>
      </c>
      <c r="S19" s="42">
        <v>1</v>
      </c>
    </row>
    <row r="20" spans="1:19" s="19" customFormat="1" ht="12.75">
      <c r="A20" s="23"/>
      <c r="B20" s="23"/>
      <c r="C20" s="19">
        <v>4</v>
      </c>
      <c r="D20" s="40"/>
      <c r="E20" s="40">
        <f t="shared" si="1"/>
        <v>20114.35616438356</v>
      </c>
      <c r="F20" s="21"/>
      <c r="G20" s="21">
        <v>38776</v>
      </c>
      <c r="H20" s="40"/>
      <c r="M20" s="23"/>
      <c r="N20" s="23"/>
      <c r="O20" s="23"/>
      <c r="P20" s="23"/>
      <c r="Q20" s="41">
        <f t="shared" si="0"/>
        <v>5725000</v>
      </c>
      <c r="R20" s="42">
        <v>27</v>
      </c>
      <c r="S20" s="42">
        <v>1</v>
      </c>
    </row>
    <row r="21" spans="1:19" s="19" customFormat="1" ht="12.75">
      <c r="A21" s="23"/>
      <c r="B21" s="23"/>
      <c r="C21" s="19">
        <v>5</v>
      </c>
      <c r="D21" s="40"/>
      <c r="E21" s="40">
        <f t="shared" si="1"/>
        <v>22269.465753424654</v>
      </c>
      <c r="F21" s="21"/>
      <c r="G21" s="21">
        <v>38807</v>
      </c>
      <c r="H21" s="40"/>
      <c r="M21" s="23"/>
      <c r="N21" s="23"/>
      <c r="O21" s="23"/>
      <c r="P21" s="23"/>
      <c r="Q21" s="41">
        <f t="shared" si="0"/>
        <v>5725000</v>
      </c>
      <c r="R21" s="42">
        <v>30</v>
      </c>
      <c r="S21" s="42">
        <v>1</v>
      </c>
    </row>
    <row r="22" spans="1:19" s="19" customFormat="1" ht="12.75">
      <c r="A22" s="23"/>
      <c r="B22" s="23"/>
      <c r="C22" s="19">
        <v>6</v>
      </c>
      <c r="D22" s="40"/>
      <c r="E22" s="40">
        <f t="shared" si="1"/>
        <v>21551.095890410958</v>
      </c>
      <c r="F22" s="21"/>
      <c r="G22" s="21">
        <v>38837</v>
      </c>
      <c r="H22" s="40"/>
      <c r="M22" s="23"/>
      <c r="N22" s="23"/>
      <c r="O22" s="23"/>
      <c r="P22" s="23"/>
      <c r="Q22" s="41">
        <f t="shared" si="0"/>
        <v>5725000</v>
      </c>
      <c r="R22" s="42">
        <v>29</v>
      </c>
      <c r="S22" s="42">
        <v>1</v>
      </c>
    </row>
    <row r="23" spans="1:19" s="19" customFormat="1" ht="12.75">
      <c r="A23" s="23"/>
      <c r="B23" s="23"/>
      <c r="C23" s="19">
        <v>7</v>
      </c>
      <c r="D23" s="40"/>
      <c r="E23" s="40">
        <f t="shared" si="1"/>
        <v>22269.465753424654</v>
      </c>
      <c r="F23" s="21"/>
      <c r="G23" s="21">
        <v>38868</v>
      </c>
      <c r="H23" s="40"/>
      <c r="M23" s="23"/>
      <c r="N23" s="23"/>
      <c r="O23" s="23"/>
      <c r="P23" s="23"/>
      <c r="Q23" s="41">
        <f t="shared" si="0"/>
        <v>5725000</v>
      </c>
      <c r="R23" s="42">
        <v>30</v>
      </c>
      <c r="S23" s="42">
        <v>1</v>
      </c>
    </row>
    <row r="24" spans="1:19" s="19" customFormat="1" ht="12.75">
      <c r="A24" s="23"/>
      <c r="B24" s="23"/>
      <c r="C24" s="19">
        <v>8</v>
      </c>
      <c r="D24" s="40"/>
      <c r="E24" s="40">
        <f t="shared" si="1"/>
        <v>21551.095890410958</v>
      </c>
      <c r="F24" s="21"/>
      <c r="G24" s="21">
        <v>38898</v>
      </c>
      <c r="H24" s="40"/>
      <c r="M24" s="23"/>
      <c r="N24" s="23"/>
      <c r="O24" s="23"/>
      <c r="P24" s="23"/>
      <c r="Q24" s="41">
        <f t="shared" si="0"/>
        <v>5725000</v>
      </c>
      <c r="R24" s="42">
        <v>29</v>
      </c>
      <c r="S24" s="42">
        <v>1</v>
      </c>
    </row>
    <row r="25" spans="1:19" s="19" customFormat="1" ht="12.75">
      <c r="A25" s="23"/>
      <c r="B25" s="23"/>
      <c r="C25" s="19">
        <v>9</v>
      </c>
      <c r="D25" s="40"/>
      <c r="E25" s="40">
        <f t="shared" si="1"/>
        <v>22269.465753424654</v>
      </c>
      <c r="F25" s="21"/>
      <c r="G25" s="21">
        <v>38929</v>
      </c>
      <c r="H25" s="40"/>
      <c r="M25" s="23"/>
      <c r="N25" s="23"/>
      <c r="O25" s="23"/>
      <c r="P25" s="23"/>
      <c r="Q25" s="41">
        <f t="shared" si="0"/>
        <v>5725000</v>
      </c>
      <c r="R25" s="42">
        <v>30</v>
      </c>
      <c r="S25" s="42">
        <v>1</v>
      </c>
    </row>
    <row r="26" spans="1:19" s="19" customFormat="1" ht="12.75">
      <c r="A26" s="23"/>
      <c r="B26" s="23"/>
      <c r="C26" s="19">
        <v>10</v>
      </c>
      <c r="D26" s="40"/>
      <c r="E26" s="40">
        <f t="shared" si="1"/>
        <v>22269.465753424654</v>
      </c>
      <c r="F26" s="21"/>
      <c r="G26" s="21">
        <v>38960</v>
      </c>
      <c r="H26" s="40"/>
      <c r="M26" s="23"/>
      <c r="N26" s="23"/>
      <c r="O26" s="23"/>
      <c r="P26" s="23"/>
      <c r="Q26" s="41">
        <f t="shared" si="0"/>
        <v>5725000</v>
      </c>
      <c r="R26" s="42">
        <v>30</v>
      </c>
      <c r="S26" s="42">
        <v>1</v>
      </c>
    </row>
    <row r="27" spans="1:19" s="19" customFormat="1" ht="12.75">
      <c r="A27" s="23"/>
      <c r="B27" s="23"/>
      <c r="C27" s="19">
        <v>11</v>
      </c>
      <c r="D27" s="40"/>
      <c r="E27" s="40">
        <f t="shared" si="1"/>
        <v>21551.095890410958</v>
      </c>
      <c r="F27" s="21"/>
      <c r="G27" s="21">
        <v>38990</v>
      </c>
      <c r="H27" s="40"/>
      <c r="M27" s="23"/>
      <c r="N27" s="23"/>
      <c r="O27" s="23"/>
      <c r="P27" s="23"/>
      <c r="Q27" s="41">
        <f t="shared" si="0"/>
        <v>5725000</v>
      </c>
      <c r="R27" s="42">
        <v>29</v>
      </c>
      <c r="S27" s="42">
        <v>1</v>
      </c>
    </row>
    <row r="28" spans="1:19" s="19" customFormat="1" ht="12.75">
      <c r="A28" s="23"/>
      <c r="B28" s="23"/>
      <c r="C28" s="19">
        <v>12</v>
      </c>
      <c r="D28" s="40"/>
      <c r="E28" s="40">
        <f t="shared" si="1"/>
        <v>22269.465753424654</v>
      </c>
      <c r="F28" s="21"/>
      <c r="G28" s="21">
        <v>39021</v>
      </c>
      <c r="H28" s="40"/>
      <c r="M28" s="23"/>
      <c r="N28" s="23"/>
      <c r="O28" s="23"/>
      <c r="P28" s="23"/>
      <c r="Q28" s="41">
        <f t="shared" si="0"/>
        <v>5725000</v>
      </c>
      <c r="R28" s="42">
        <v>30</v>
      </c>
      <c r="S28" s="42">
        <v>1</v>
      </c>
    </row>
    <row r="29" spans="1:19" s="19" customFormat="1" ht="12.75">
      <c r="A29" s="23"/>
      <c r="B29" s="23"/>
      <c r="C29" s="19">
        <v>13</v>
      </c>
      <c r="D29" s="40"/>
      <c r="E29" s="40">
        <f t="shared" si="1"/>
        <v>22303.972602739726</v>
      </c>
      <c r="F29" s="43"/>
      <c r="G29" s="43">
        <v>39051</v>
      </c>
      <c r="H29" s="40"/>
      <c r="M29" s="23"/>
      <c r="N29" s="23"/>
      <c r="O29" s="23"/>
      <c r="P29" s="23"/>
      <c r="Q29" s="41">
        <f>Q28-D29+G9</f>
        <v>11725000</v>
      </c>
      <c r="R29" s="42">
        <v>29</v>
      </c>
      <c r="S29" s="42">
        <v>1</v>
      </c>
    </row>
    <row r="30" spans="1:19" s="19" customFormat="1" ht="12.75">
      <c r="A30" s="23"/>
      <c r="B30" s="23"/>
      <c r="C30" s="19">
        <v>14</v>
      </c>
      <c r="D30" s="40">
        <v>25673</v>
      </c>
      <c r="E30" s="44">
        <f t="shared" si="1"/>
        <v>45605.42240164384</v>
      </c>
      <c r="F30" s="45">
        <v>39082</v>
      </c>
      <c r="G30" s="46">
        <v>39082</v>
      </c>
      <c r="H30" s="47"/>
      <c r="M30" s="23"/>
      <c r="N30" s="23"/>
      <c r="O30" s="23"/>
      <c r="P30" s="23"/>
      <c r="Q30" s="41">
        <f t="shared" si="0"/>
        <v>11699327</v>
      </c>
      <c r="R30" s="42">
        <v>30</v>
      </c>
      <c r="S30" s="42">
        <v>1</v>
      </c>
    </row>
    <row r="31" spans="1:19" s="19" customFormat="1" ht="12.75">
      <c r="A31" s="23"/>
      <c r="B31" s="23"/>
      <c r="C31" s="19">
        <v>15</v>
      </c>
      <c r="D31" s="40">
        <f>D30</f>
        <v>25673</v>
      </c>
      <c r="E31" s="40">
        <f t="shared" si="1"/>
        <v>45505.557948493144</v>
      </c>
      <c r="F31" s="48"/>
      <c r="G31" s="48">
        <v>39113</v>
      </c>
      <c r="H31" s="40"/>
      <c r="M31" s="23"/>
      <c r="N31" s="23"/>
      <c r="O31" s="23"/>
      <c r="P31" s="23"/>
      <c r="Q31" s="41">
        <f t="shared" si="0"/>
        <v>11673654</v>
      </c>
      <c r="R31" s="42">
        <v>30</v>
      </c>
      <c r="S31" s="42">
        <v>1</v>
      </c>
    </row>
    <row r="32" spans="1:19" s="19" customFormat="1" ht="12.75">
      <c r="A32" s="23"/>
      <c r="B32" s="23"/>
      <c r="C32" s="19">
        <v>16</v>
      </c>
      <c r="D32" s="40">
        <f aca="true" t="shared" si="2" ref="D32:D41">D31</f>
        <v>25673</v>
      </c>
      <c r="E32" s="40">
        <f t="shared" si="1"/>
        <v>41011.28237315068</v>
      </c>
      <c r="F32" s="21"/>
      <c r="G32" s="21">
        <v>39141</v>
      </c>
      <c r="H32" s="40"/>
      <c r="M32" s="23"/>
      <c r="N32" s="23"/>
      <c r="O32" s="23"/>
      <c r="P32" s="23"/>
      <c r="Q32" s="41">
        <f t="shared" si="0"/>
        <v>11647981</v>
      </c>
      <c r="R32" s="42">
        <v>27</v>
      </c>
      <c r="S32" s="42">
        <v>1</v>
      </c>
    </row>
    <row r="33" spans="1:19" s="19" customFormat="1" ht="12.75">
      <c r="A33" s="23"/>
      <c r="B33" s="23"/>
      <c r="C33" s="19">
        <v>17</v>
      </c>
      <c r="D33" s="40">
        <f t="shared" si="2"/>
        <v>25673</v>
      </c>
      <c r="E33" s="40">
        <f t="shared" si="1"/>
        <v>45305.829042191785</v>
      </c>
      <c r="F33" s="21"/>
      <c r="G33" s="21">
        <v>39172</v>
      </c>
      <c r="H33" s="40"/>
      <c r="M33" s="23"/>
      <c r="N33" s="23"/>
      <c r="O33" s="23"/>
      <c r="P33" s="23"/>
      <c r="Q33" s="41">
        <f t="shared" si="0"/>
        <v>11622308</v>
      </c>
      <c r="R33" s="42">
        <v>30</v>
      </c>
      <c r="S33" s="42">
        <v>1</v>
      </c>
    </row>
    <row r="34" spans="1:19" s="19" customFormat="1" ht="12.75">
      <c r="A34" s="23"/>
      <c r="B34" s="23"/>
      <c r="C34" s="19">
        <v>18</v>
      </c>
      <c r="D34" s="40">
        <f t="shared" si="2"/>
        <v>25673</v>
      </c>
      <c r="E34" s="40">
        <f t="shared" si="1"/>
        <v>43747.60374958904</v>
      </c>
      <c r="F34" s="21"/>
      <c r="G34" s="21">
        <v>39202</v>
      </c>
      <c r="H34" s="40"/>
      <c r="M34" s="23"/>
      <c r="N34" s="23"/>
      <c r="O34" s="23"/>
      <c r="P34" s="23"/>
      <c r="Q34" s="41">
        <f t="shared" si="0"/>
        <v>11596635</v>
      </c>
      <c r="R34" s="42">
        <v>29</v>
      </c>
      <c r="S34" s="42">
        <v>1</v>
      </c>
    </row>
    <row r="35" spans="1:19" s="19" customFormat="1" ht="12.75">
      <c r="A35" s="23"/>
      <c r="B35" s="23"/>
      <c r="C35" s="19">
        <v>19</v>
      </c>
      <c r="D35" s="40">
        <f t="shared" si="2"/>
        <v>25673</v>
      </c>
      <c r="E35" s="40">
        <f t="shared" si="1"/>
        <v>45106.10013589042</v>
      </c>
      <c r="F35" s="43"/>
      <c r="G35" s="43">
        <v>39233</v>
      </c>
      <c r="H35" s="40"/>
      <c r="M35" s="23"/>
      <c r="N35" s="23"/>
      <c r="O35" s="23"/>
      <c r="P35" s="23"/>
      <c r="Q35" s="41">
        <f t="shared" si="0"/>
        <v>11570962</v>
      </c>
      <c r="R35" s="42">
        <v>30</v>
      </c>
      <c r="S35" s="42">
        <v>1</v>
      </c>
    </row>
    <row r="36" spans="1:19" s="19" customFormat="1" ht="12.75">
      <c r="A36" s="23"/>
      <c r="B36" s="23"/>
      <c r="C36" s="19">
        <v>20</v>
      </c>
      <c r="D36" s="40">
        <f t="shared" si="2"/>
        <v>25673</v>
      </c>
      <c r="E36" s="44">
        <f t="shared" si="1"/>
        <v>43554.31771123288</v>
      </c>
      <c r="F36" s="45">
        <v>39263</v>
      </c>
      <c r="G36" s="46">
        <v>39263</v>
      </c>
      <c r="H36" s="47"/>
      <c r="M36" s="23"/>
      <c r="N36" s="23"/>
      <c r="O36" s="23"/>
      <c r="P36" s="23"/>
      <c r="Q36" s="41">
        <f t="shared" si="0"/>
        <v>11545289</v>
      </c>
      <c r="R36" s="42">
        <v>29</v>
      </c>
      <c r="S36" s="42">
        <v>1</v>
      </c>
    </row>
    <row r="37" spans="1:19" s="19" customFormat="1" ht="12.75">
      <c r="A37" s="23"/>
      <c r="B37" s="23"/>
      <c r="C37" s="19">
        <v>21</v>
      </c>
      <c r="D37" s="40">
        <f t="shared" si="2"/>
        <v>25673</v>
      </c>
      <c r="E37" s="40">
        <f t="shared" si="1"/>
        <v>44906.371229589044</v>
      </c>
      <c r="F37" s="48"/>
      <c r="G37" s="48">
        <v>39294</v>
      </c>
      <c r="H37" s="40"/>
      <c r="M37" s="23"/>
      <c r="N37" s="23"/>
      <c r="O37" s="23"/>
      <c r="P37" s="23"/>
      <c r="Q37" s="41">
        <f t="shared" si="0"/>
        <v>11519616</v>
      </c>
      <c r="R37" s="42">
        <v>30</v>
      </c>
      <c r="S37" s="42">
        <v>1</v>
      </c>
    </row>
    <row r="38" spans="1:19" s="19" customFormat="1" ht="12.75">
      <c r="A38" s="23"/>
      <c r="B38" s="23"/>
      <c r="C38" s="19">
        <v>22</v>
      </c>
      <c r="D38" s="40">
        <f t="shared" si="2"/>
        <v>25673</v>
      </c>
      <c r="E38" s="40">
        <f t="shared" si="1"/>
        <v>44806.50677643836</v>
      </c>
      <c r="F38" s="21"/>
      <c r="G38" s="21">
        <v>39325</v>
      </c>
      <c r="H38" s="40"/>
      <c r="M38" s="23"/>
      <c r="N38" s="23"/>
      <c r="O38" s="23"/>
      <c r="P38" s="23"/>
      <c r="Q38" s="41">
        <f t="shared" si="0"/>
        <v>11493943</v>
      </c>
      <c r="R38" s="42">
        <v>30</v>
      </c>
      <c r="S38" s="42">
        <v>1</v>
      </c>
    </row>
    <row r="39" spans="1:19" s="19" customFormat="1" ht="12.75">
      <c r="A39" s="23"/>
      <c r="B39" s="23"/>
      <c r="C39" s="19">
        <v>23</v>
      </c>
      <c r="D39" s="40">
        <f t="shared" si="2"/>
        <v>25673</v>
      </c>
      <c r="E39" s="40">
        <f t="shared" si="1"/>
        <v>43264.38865369864</v>
      </c>
      <c r="F39" s="21"/>
      <c r="G39" s="21">
        <v>39355</v>
      </c>
      <c r="H39" s="40"/>
      <c r="M39" s="23"/>
      <c r="N39" s="23"/>
      <c r="O39" s="23"/>
      <c r="P39" s="23"/>
      <c r="Q39" s="41">
        <f t="shared" si="0"/>
        <v>11468270</v>
      </c>
      <c r="R39" s="42">
        <v>29</v>
      </c>
      <c r="S39" s="42">
        <v>1</v>
      </c>
    </row>
    <row r="40" spans="1:19" s="19" customFormat="1" ht="12.75">
      <c r="A40" s="23"/>
      <c r="B40" s="23"/>
      <c r="C40" s="19">
        <v>24</v>
      </c>
      <c r="D40" s="40">
        <f t="shared" si="2"/>
        <v>25673</v>
      </c>
      <c r="E40" s="40">
        <f t="shared" si="1"/>
        <v>44606.77787013699</v>
      </c>
      <c r="F40" s="21"/>
      <c r="G40" s="21">
        <v>39386</v>
      </c>
      <c r="H40" s="40"/>
      <c r="M40" s="23"/>
      <c r="N40" s="23"/>
      <c r="O40" s="23"/>
      <c r="P40" s="23"/>
      <c r="Q40" s="41">
        <f t="shared" si="0"/>
        <v>11442597</v>
      </c>
      <c r="R40" s="42">
        <v>30</v>
      </c>
      <c r="S40" s="42">
        <v>1</v>
      </c>
    </row>
    <row r="41" spans="1:19" s="19" customFormat="1" ht="12.75">
      <c r="A41" s="23"/>
      <c r="B41" s="23"/>
      <c r="C41" s="49">
        <v>25</v>
      </c>
      <c r="D41" s="50">
        <f t="shared" si="2"/>
        <v>25673</v>
      </c>
      <c r="E41" s="50">
        <f t="shared" si="1"/>
        <v>43447.54097150685</v>
      </c>
      <c r="F41" s="43"/>
      <c r="G41" s="43">
        <v>39416</v>
      </c>
      <c r="H41" s="40"/>
      <c r="M41" s="23"/>
      <c r="N41" s="23"/>
      <c r="O41" s="23"/>
      <c r="P41" s="23"/>
      <c r="Q41" s="41">
        <f>Q40-D41+G10</f>
        <v>14416924</v>
      </c>
      <c r="R41" s="42">
        <v>29</v>
      </c>
      <c r="S41" s="42">
        <v>1</v>
      </c>
    </row>
    <row r="42" spans="1:19" s="19" customFormat="1" ht="12.75">
      <c r="A42" s="23"/>
      <c r="B42" s="23"/>
      <c r="C42" s="51">
        <v>26</v>
      </c>
      <c r="D42" s="52">
        <f>D41+28437</f>
        <v>54110</v>
      </c>
      <c r="E42" s="53">
        <f t="shared" si="1"/>
        <v>56073.06974575342</v>
      </c>
      <c r="F42" s="45">
        <v>39447</v>
      </c>
      <c r="G42" s="46">
        <v>39447</v>
      </c>
      <c r="H42" s="47"/>
      <c r="M42" s="23"/>
      <c r="N42" s="23"/>
      <c r="O42" s="23"/>
      <c r="P42" s="23"/>
      <c r="Q42" s="41">
        <f t="shared" si="0"/>
        <v>14362814</v>
      </c>
      <c r="R42" s="42">
        <v>30</v>
      </c>
      <c r="S42" s="42">
        <v>1</v>
      </c>
    </row>
    <row r="43" spans="1:19" s="19" customFormat="1" ht="12.75">
      <c r="A43" s="23"/>
      <c r="B43" s="23"/>
      <c r="C43" s="14">
        <v>27</v>
      </c>
      <c r="D43" s="54">
        <f>D42</f>
        <v>54110</v>
      </c>
      <c r="E43" s="54">
        <f t="shared" si="1"/>
        <v>55862.5892580822</v>
      </c>
      <c r="F43" s="48"/>
      <c r="G43" s="48">
        <v>39478</v>
      </c>
      <c r="H43" s="40"/>
      <c r="M43" s="23"/>
      <c r="N43" s="23"/>
      <c r="O43" s="23"/>
      <c r="P43" s="23"/>
      <c r="Q43" s="41">
        <f t="shared" si="0"/>
        <v>14308704</v>
      </c>
      <c r="R43" s="42">
        <v>30</v>
      </c>
      <c r="S43" s="42">
        <v>1</v>
      </c>
    </row>
    <row r="44" spans="1:19" s="19" customFormat="1" ht="12.75">
      <c r="A44" s="23"/>
      <c r="B44" s="23"/>
      <c r="C44" s="19">
        <v>28</v>
      </c>
      <c r="D44" s="40">
        <f aca="true" t="shared" si="3" ref="D44:D53">D43</f>
        <v>54110</v>
      </c>
      <c r="E44" s="40">
        <f t="shared" si="1"/>
        <v>52061.212095342475</v>
      </c>
      <c r="F44" s="21"/>
      <c r="G44" s="21">
        <v>39507</v>
      </c>
      <c r="H44" s="40"/>
      <c r="M44" s="23"/>
      <c r="N44" s="23"/>
      <c r="O44" s="23"/>
      <c r="P44" s="23"/>
      <c r="Q44" s="41">
        <f t="shared" si="0"/>
        <v>14254594</v>
      </c>
      <c r="R44" s="42">
        <v>28</v>
      </c>
      <c r="S44" s="42">
        <v>1</v>
      </c>
    </row>
    <row r="45" spans="1:19" s="19" customFormat="1" ht="12.75">
      <c r="A45" s="23"/>
      <c r="B45" s="23"/>
      <c r="C45" s="19">
        <v>29</v>
      </c>
      <c r="D45" s="40">
        <f t="shared" si="3"/>
        <v>54110</v>
      </c>
      <c r="E45" s="40">
        <f t="shared" si="1"/>
        <v>55441.62828273973</v>
      </c>
      <c r="F45" s="21"/>
      <c r="G45" s="21">
        <v>39538</v>
      </c>
      <c r="H45" s="40"/>
      <c r="M45" s="23"/>
      <c r="N45" s="23"/>
      <c r="O45" s="23"/>
      <c r="P45" s="23"/>
      <c r="Q45" s="41">
        <f t="shared" si="0"/>
        <v>14200484</v>
      </c>
      <c r="R45" s="42">
        <v>30</v>
      </c>
      <c r="S45" s="42">
        <v>1</v>
      </c>
    </row>
    <row r="46" spans="1:19" s="19" customFormat="1" ht="12.75">
      <c r="A46" s="23"/>
      <c r="B46" s="23"/>
      <c r="C46" s="19">
        <v>30</v>
      </c>
      <c r="D46" s="40">
        <f t="shared" si="3"/>
        <v>54110</v>
      </c>
      <c r="E46" s="40">
        <f t="shared" si="1"/>
        <v>53449.27884383562</v>
      </c>
      <c r="F46" s="21"/>
      <c r="G46" s="21">
        <v>39568</v>
      </c>
      <c r="H46" s="40"/>
      <c r="M46" s="23"/>
      <c r="N46" s="23"/>
      <c r="O46" s="23"/>
      <c r="P46" s="23"/>
      <c r="Q46" s="41">
        <f t="shared" si="0"/>
        <v>14146374</v>
      </c>
      <c r="R46" s="42">
        <v>29</v>
      </c>
      <c r="S46" s="42">
        <v>1</v>
      </c>
    </row>
    <row r="47" spans="1:19" s="19" customFormat="1" ht="12.75">
      <c r="A47" s="23"/>
      <c r="B47" s="23"/>
      <c r="C47" s="19">
        <v>31</v>
      </c>
      <c r="D47" s="40">
        <f t="shared" si="3"/>
        <v>54110</v>
      </c>
      <c r="E47" s="40">
        <f t="shared" si="1"/>
        <v>55020.66730739726</v>
      </c>
      <c r="F47" s="43"/>
      <c r="G47" s="43">
        <v>39599</v>
      </c>
      <c r="H47" s="40"/>
      <c r="M47" s="23"/>
      <c r="N47" s="23"/>
      <c r="O47" s="23"/>
      <c r="P47" s="23"/>
      <c r="Q47" s="41">
        <f t="shared" si="0"/>
        <v>14092264</v>
      </c>
      <c r="R47" s="42">
        <v>30</v>
      </c>
      <c r="S47" s="42">
        <v>1</v>
      </c>
    </row>
    <row r="48" spans="1:19" s="19" customFormat="1" ht="12.75">
      <c r="A48" s="23"/>
      <c r="B48" s="23"/>
      <c r="C48" s="19">
        <v>32</v>
      </c>
      <c r="D48" s="40">
        <f t="shared" si="3"/>
        <v>54110</v>
      </c>
      <c r="E48" s="44">
        <f t="shared" si="1"/>
        <v>53041.897254794516</v>
      </c>
      <c r="F48" s="55">
        <v>39629</v>
      </c>
      <c r="G48" s="56">
        <v>39629</v>
      </c>
      <c r="H48" s="47"/>
      <c r="M48" s="23"/>
      <c r="N48" s="23"/>
      <c r="O48" s="23"/>
      <c r="P48" s="23"/>
      <c r="Q48" s="41">
        <f t="shared" si="0"/>
        <v>14038154</v>
      </c>
      <c r="R48" s="42">
        <v>29</v>
      </c>
      <c r="S48" s="42">
        <v>1</v>
      </c>
    </row>
    <row r="49" spans="1:19" s="19" customFormat="1" ht="12.75">
      <c r="A49" s="23"/>
      <c r="B49" s="23"/>
      <c r="C49" s="19">
        <v>33</v>
      </c>
      <c r="D49" s="40">
        <f t="shared" si="3"/>
        <v>54110</v>
      </c>
      <c r="E49" s="40">
        <f t="shared" si="1"/>
        <v>54599.70633205479</v>
      </c>
      <c r="F49" s="48"/>
      <c r="G49" s="48">
        <v>39660</v>
      </c>
      <c r="H49" s="40"/>
      <c r="M49" s="23"/>
      <c r="N49" s="23"/>
      <c r="O49" s="23"/>
      <c r="P49" s="23"/>
      <c r="Q49" s="41">
        <f t="shared" si="0"/>
        <v>13984044</v>
      </c>
      <c r="R49" s="42">
        <v>30</v>
      </c>
      <c r="S49" s="42">
        <v>1</v>
      </c>
    </row>
    <row r="50" spans="1:19" s="19" customFormat="1" ht="12.75">
      <c r="A50" s="23"/>
      <c r="B50" s="23"/>
      <c r="C50" s="19">
        <v>34</v>
      </c>
      <c r="D50" s="40">
        <f t="shared" si="3"/>
        <v>54110</v>
      </c>
      <c r="E50" s="40">
        <f t="shared" si="1"/>
        <v>54389.22584438356</v>
      </c>
      <c r="F50" s="21"/>
      <c r="G50" s="21">
        <v>39691</v>
      </c>
      <c r="H50" s="40"/>
      <c r="M50" s="23"/>
      <c r="N50" s="23"/>
      <c r="O50" s="23"/>
      <c r="P50" s="23"/>
      <c r="Q50" s="41">
        <f t="shared" si="0"/>
        <v>13929934</v>
      </c>
      <c r="R50" s="42">
        <v>30</v>
      </c>
      <c r="S50" s="42">
        <v>1</v>
      </c>
    </row>
    <row r="51" spans="1:19" s="19" customFormat="1" ht="12.75">
      <c r="A51" s="23"/>
      <c r="B51" s="23"/>
      <c r="C51" s="19">
        <v>35</v>
      </c>
      <c r="D51" s="40">
        <f t="shared" si="3"/>
        <v>54110</v>
      </c>
      <c r="E51" s="40">
        <f t="shared" si="1"/>
        <v>52430.82487123288</v>
      </c>
      <c r="F51" s="21"/>
      <c r="G51" s="21">
        <v>39721</v>
      </c>
      <c r="H51" s="40"/>
      <c r="M51" s="23"/>
      <c r="N51" s="23"/>
      <c r="O51" s="23"/>
      <c r="P51" s="23"/>
      <c r="Q51" s="41">
        <f t="shared" si="0"/>
        <v>13875824</v>
      </c>
      <c r="R51" s="42">
        <v>29</v>
      </c>
      <c r="S51" s="42">
        <v>1</v>
      </c>
    </row>
    <row r="52" spans="1:19" s="19" customFormat="1" ht="12.75">
      <c r="A52" s="23"/>
      <c r="B52" s="23"/>
      <c r="C52" s="19">
        <v>36</v>
      </c>
      <c r="D52" s="40">
        <f t="shared" si="3"/>
        <v>54110</v>
      </c>
      <c r="E52" s="40">
        <f t="shared" si="1"/>
        <v>53968.26486904109</v>
      </c>
      <c r="F52" s="21"/>
      <c r="G52" s="21">
        <v>39752</v>
      </c>
      <c r="H52" s="40"/>
      <c r="M52" s="23"/>
      <c r="N52" s="23"/>
      <c r="O52" s="23"/>
      <c r="P52" s="23"/>
      <c r="Q52" s="41">
        <f t="shared" si="0"/>
        <v>13821714</v>
      </c>
      <c r="R52" s="42">
        <v>30</v>
      </c>
      <c r="S52" s="42">
        <v>1</v>
      </c>
    </row>
    <row r="53" spans="1:19" s="19" customFormat="1" ht="12.75">
      <c r="A53" s="23"/>
      <c r="B53" s="23"/>
      <c r="C53" s="19">
        <v>37</v>
      </c>
      <c r="D53" s="50">
        <f t="shared" si="3"/>
        <v>54110</v>
      </c>
      <c r="E53" s="50">
        <f t="shared" si="1"/>
        <v>52023.443282191794</v>
      </c>
      <c r="F53" s="43"/>
      <c r="G53" s="43">
        <v>39782</v>
      </c>
      <c r="H53" s="40"/>
      <c r="M53" s="23"/>
      <c r="N53" s="23"/>
      <c r="O53" s="23"/>
      <c r="P53" s="23"/>
      <c r="Q53" s="41">
        <f t="shared" si="0"/>
        <v>13767604</v>
      </c>
      <c r="R53" s="42">
        <v>29</v>
      </c>
      <c r="S53" s="42">
        <v>1</v>
      </c>
    </row>
    <row r="54" spans="1:19" s="19" customFormat="1" ht="12.75">
      <c r="A54" s="23"/>
      <c r="B54" s="23"/>
      <c r="C54" s="57">
        <v>38</v>
      </c>
      <c r="D54" s="58">
        <f>D53+15076</f>
        <v>69186</v>
      </c>
      <c r="E54" s="53">
        <f t="shared" si="1"/>
        <v>53545.41216547946</v>
      </c>
      <c r="F54" s="45">
        <v>39813</v>
      </c>
      <c r="G54" s="46">
        <v>39813</v>
      </c>
      <c r="H54" s="47"/>
      <c r="M54" s="23"/>
      <c r="N54" s="23"/>
      <c r="O54" s="23"/>
      <c r="P54" s="23"/>
      <c r="Q54" s="41">
        <f t="shared" si="0"/>
        <v>13698418</v>
      </c>
      <c r="R54" s="42">
        <v>30</v>
      </c>
      <c r="S54" s="42">
        <v>1</v>
      </c>
    </row>
    <row r="55" spans="1:19" s="19" customFormat="1" ht="12.75">
      <c r="A55" s="23"/>
      <c r="B55" s="23"/>
      <c r="C55" s="19">
        <v>39</v>
      </c>
      <c r="D55" s="54">
        <f>D54</f>
        <v>69186</v>
      </c>
      <c r="E55" s="54">
        <f t="shared" si="1"/>
        <v>53276.28810301371</v>
      </c>
      <c r="F55" s="48"/>
      <c r="G55" s="48">
        <v>39844</v>
      </c>
      <c r="H55" s="40"/>
      <c r="M55" s="23"/>
      <c r="N55" s="23"/>
      <c r="O55" s="23"/>
      <c r="P55" s="23"/>
      <c r="Q55" s="41">
        <f t="shared" si="0"/>
        <v>13629232</v>
      </c>
      <c r="R55" s="42">
        <v>30</v>
      </c>
      <c r="S55" s="42">
        <v>1</v>
      </c>
    </row>
    <row r="56" spans="1:19" s="19" customFormat="1" ht="12.75">
      <c r="A56" s="23"/>
      <c r="B56" s="23"/>
      <c r="C56" s="19">
        <v>40</v>
      </c>
      <c r="D56" s="40">
        <f aca="true" t="shared" si="4" ref="D56:D119">D55</f>
        <v>69186</v>
      </c>
      <c r="E56" s="40">
        <f t="shared" si="1"/>
        <v>47876.59835068493</v>
      </c>
      <c r="F56" s="21"/>
      <c r="G56" s="21">
        <v>39872</v>
      </c>
      <c r="H56" s="40"/>
      <c r="M56" s="23"/>
      <c r="N56" s="23"/>
      <c r="O56" s="23"/>
      <c r="P56" s="23"/>
      <c r="Q56" s="41">
        <f t="shared" si="0"/>
        <v>13560046</v>
      </c>
      <c r="R56" s="42">
        <v>27</v>
      </c>
      <c r="S56" s="42">
        <v>1</v>
      </c>
    </row>
    <row r="57" spans="1:19" s="19" customFormat="1" ht="12.75">
      <c r="A57" s="23"/>
      <c r="B57" s="23"/>
      <c r="C57" s="19">
        <v>41</v>
      </c>
      <c r="D57" s="40">
        <f t="shared" si="4"/>
        <v>69186</v>
      </c>
      <c r="E57" s="40">
        <f t="shared" si="1"/>
        <v>52738.03997808218</v>
      </c>
      <c r="F57" s="21"/>
      <c r="G57" s="21">
        <v>39903</v>
      </c>
      <c r="H57" s="40"/>
      <c r="M57" s="23"/>
      <c r="N57" s="23"/>
      <c r="O57" s="23"/>
      <c r="P57" s="23"/>
      <c r="Q57" s="41">
        <f t="shared" si="0"/>
        <v>13490860</v>
      </c>
      <c r="R57" s="42">
        <v>30</v>
      </c>
      <c r="S57" s="42">
        <v>1</v>
      </c>
    </row>
    <row r="58" spans="1:19" s="19" customFormat="1" ht="12.75">
      <c r="A58" s="23"/>
      <c r="B58" s="23"/>
      <c r="C58" s="19">
        <v>42</v>
      </c>
      <c r="D58" s="40">
        <f t="shared" si="4"/>
        <v>69186</v>
      </c>
      <c r="E58" s="40">
        <f t="shared" si="1"/>
        <v>50776.09019506849</v>
      </c>
      <c r="F58" s="21"/>
      <c r="G58" s="21">
        <v>39933</v>
      </c>
      <c r="H58" s="40"/>
      <c r="M58" s="23"/>
      <c r="N58" s="23"/>
      <c r="O58" s="23"/>
      <c r="P58" s="23"/>
      <c r="Q58" s="41">
        <f t="shared" si="0"/>
        <v>13421674</v>
      </c>
      <c r="R58" s="42">
        <v>29</v>
      </c>
      <c r="S58" s="42">
        <v>1</v>
      </c>
    </row>
    <row r="59" spans="1:19" s="19" customFormat="1" ht="12.75">
      <c r="A59" s="23"/>
      <c r="B59" s="23"/>
      <c r="C59" s="19">
        <v>43</v>
      </c>
      <c r="D59" s="40">
        <f t="shared" si="4"/>
        <v>69186</v>
      </c>
      <c r="E59" s="40">
        <f t="shared" si="1"/>
        <v>52199.79185315069</v>
      </c>
      <c r="F59" s="43"/>
      <c r="G59" s="43">
        <v>39964</v>
      </c>
      <c r="H59" s="40"/>
      <c r="M59" s="23"/>
      <c r="N59" s="23"/>
      <c r="O59" s="23"/>
      <c r="P59" s="23"/>
      <c r="Q59" s="41">
        <f t="shared" si="0"/>
        <v>13352488</v>
      </c>
      <c r="R59" s="42">
        <v>30</v>
      </c>
      <c r="S59" s="42">
        <v>1</v>
      </c>
    </row>
    <row r="60" spans="1:19" s="19" customFormat="1" ht="12.75">
      <c r="A60" s="23"/>
      <c r="B60" s="23"/>
      <c r="C60" s="19">
        <v>44</v>
      </c>
      <c r="D60" s="40">
        <f t="shared" si="4"/>
        <v>69186</v>
      </c>
      <c r="E60" s="44">
        <f t="shared" si="1"/>
        <v>50255.20491287671</v>
      </c>
      <c r="F60" s="45">
        <v>39994</v>
      </c>
      <c r="G60" s="46">
        <v>39994</v>
      </c>
      <c r="H60" s="47"/>
      <c r="M60" s="23"/>
      <c r="N60" s="23"/>
      <c r="O60" s="23"/>
      <c r="P60" s="23"/>
      <c r="Q60" s="41">
        <f t="shared" si="0"/>
        <v>13283302</v>
      </c>
      <c r="R60" s="42">
        <v>29</v>
      </c>
      <c r="S60" s="42">
        <v>1</v>
      </c>
    </row>
    <row r="61" spans="1:19" s="19" customFormat="1" ht="12.75">
      <c r="A61" s="23"/>
      <c r="B61" s="23"/>
      <c r="C61" s="19">
        <v>45</v>
      </c>
      <c r="D61" s="40">
        <f t="shared" si="4"/>
        <v>69186</v>
      </c>
      <c r="E61" s="40">
        <f t="shared" si="1"/>
        <v>51661.543728219185</v>
      </c>
      <c r="F61" s="48"/>
      <c r="G61" s="48">
        <v>40025</v>
      </c>
      <c r="H61" s="40"/>
      <c r="M61" s="23"/>
      <c r="N61" s="23"/>
      <c r="O61" s="23"/>
      <c r="P61" s="23"/>
      <c r="Q61" s="41">
        <f t="shared" si="0"/>
        <v>13214116</v>
      </c>
      <c r="R61" s="42">
        <v>30</v>
      </c>
      <c r="S61" s="42">
        <v>1</v>
      </c>
    </row>
    <row r="62" spans="1:19" s="19" customFormat="1" ht="12.75">
      <c r="A62" s="23"/>
      <c r="B62" s="23"/>
      <c r="C62" s="19">
        <v>46</v>
      </c>
      <c r="D62" s="40">
        <f t="shared" si="4"/>
        <v>69186</v>
      </c>
      <c r="E62" s="40">
        <f t="shared" si="1"/>
        <v>51392.419665753434</v>
      </c>
      <c r="F62" s="21"/>
      <c r="G62" s="21">
        <v>40056</v>
      </c>
      <c r="H62" s="40"/>
      <c r="M62" s="23"/>
      <c r="N62" s="23"/>
      <c r="O62" s="23"/>
      <c r="P62" s="23"/>
      <c r="Q62" s="41">
        <f t="shared" si="0"/>
        <v>13144930</v>
      </c>
      <c r="R62" s="42">
        <v>30</v>
      </c>
      <c r="S62" s="42">
        <v>1</v>
      </c>
    </row>
    <row r="63" spans="1:19" s="19" customFormat="1" ht="12.75">
      <c r="A63" s="23"/>
      <c r="B63" s="23"/>
      <c r="C63" s="19">
        <v>47</v>
      </c>
      <c r="D63" s="40">
        <f t="shared" si="4"/>
        <v>69186</v>
      </c>
      <c r="E63" s="40">
        <f t="shared" si="1"/>
        <v>49473.876989589044</v>
      </c>
      <c r="F63" s="21"/>
      <c r="G63" s="21">
        <v>40086</v>
      </c>
      <c r="H63" s="40"/>
      <c r="M63" s="23"/>
      <c r="N63" s="23"/>
      <c r="O63" s="23"/>
      <c r="P63" s="23"/>
      <c r="Q63" s="41">
        <f t="shared" si="0"/>
        <v>13075744</v>
      </c>
      <c r="R63" s="42">
        <v>29</v>
      </c>
      <c r="S63" s="42">
        <v>1</v>
      </c>
    </row>
    <row r="64" spans="1:19" s="19" customFormat="1" ht="12.75">
      <c r="A64" s="23"/>
      <c r="B64" s="23"/>
      <c r="C64" s="19">
        <v>48</v>
      </c>
      <c r="D64" s="40">
        <f t="shared" si="4"/>
        <v>69186</v>
      </c>
      <c r="E64" s="40">
        <f t="shared" si="1"/>
        <v>50854.17154082191</v>
      </c>
      <c r="F64" s="21"/>
      <c r="G64" s="21">
        <v>40117</v>
      </c>
      <c r="H64" s="40"/>
      <c r="M64" s="23"/>
      <c r="N64" s="23"/>
      <c r="O64" s="23"/>
      <c r="P64" s="23"/>
      <c r="Q64" s="41">
        <f t="shared" si="0"/>
        <v>13006558</v>
      </c>
      <c r="R64" s="42">
        <v>30</v>
      </c>
      <c r="S64" s="42">
        <v>1</v>
      </c>
    </row>
    <row r="65" spans="1:19" s="19" customFormat="1" ht="12.75">
      <c r="A65" s="23"/>
      <c r="B65" s="23"/>
      <c r="C65" s="19">
        <v>49</v>
      </c>
      <c r="D65" s="40">
        <f t="shared" si="4"/>
        <v>69186</v>
      </c>
      <c r="E65" s="40">
        <f t="shared" si="1"/>
        <v>48952.99170739726</v>
      </c>
      <c r="F65" s="43"/>
      <c r="G65" s="43">
        <v>40147</v>
      </c>
      <c r="H65" s="40"/>
      <c r="M65" s="23"/>
      <c r="N65" s="23"/>
      <c r="O65" s="23"/>
      <c r="P65" s="23"/>
      <c r="Q65" s="41">
        <f t="shared" si="0"/>
        <v>12937372</v>
      </c>
      <c r="R65" s="42">
        <v>29</v>
      </c>
      <c r="S65" s="42">
        <v>1</v>
      </c>
    </row>
    <row r="66" spans="1:19" s="19" customFormat="1" ht="12.75">
      <c r="A66" s="23"/>
      <c r="B66" s="23"/>
      <c r="C66" s="19">
        <v>50</v>
      </c>
      <c r="D66" s="40">
        <f t="shared" si="4"/>
        <v>69186</v>
      </c>
      <c r="E66" s="44">
        <f t="shared" si="1"/>
        <v>50315.923415890415</v>
      </c>
      <c r="F66" s="45">
        <v>40178</v>
      </c>
      <c r="G66" s="46">
        <v>40178</v>
      </c>
      <c r="H66" s="47"/>
      <c r="M66" s="23"/>
      <c r="N66" s="23"/>
      <c r="O66" s="23"/>
      <c r="P66" s="23"/>
      <c r="Q66" s="41">
        <f t="shared" si="0"/>
        <v>12868186</v>
      </c>
      <c r="R66" s="42">
        <v>30</v>
      </c>
      <c r="S66" s="42">
        <v>1</v>
      </c>
    </row>
    <row r="67" spans="1:19" s="19" customFormat="1" ht="12.75">
      <c r="A67" s="23"/>
      <c r="B67" s="23"/>
      <c r="C67" s="19">
        <v>51</v>
      </c>
      <c r="D67" s="40">
        <f t="shared" si="4"/>
        <v>69186</v>
      </c>
      <c r="E67" s="40">
        <f t="shared" si="1"/>
        <v>50046.799353424656</v>
      </c>
      <c r="F67" s="48"/>
      <c r="G67" s="48">
        <v>40209</v>
      </c>
      <c r="H67" s="40"/>
      <c r="M67" s="23"/>
      <c r="N67" s="23"/>
      <c r="O67" s="23"/>
      <c r="P67" s="23"/>
      <c r="Q67" s="41">
        <f t="shared" si="0"/>
        <v>12799000</v>
      </c>
      <c r="R67" s="42">
        <v>30</v>
      </c>
      <c r="S67" s="42">
        <v>1</v>
      </c>
    </row>
    <row r="68" spans="1:19" s="19" customFormat="1" ht="12.75">
      <c r="A68" s="23"/>
      <c r="B68" s="23"/>
      <c r="C68" s="19">
        <v>52</v>
      </c>
      <c r="D68" s="40">
        <f t="shared" si="4"/>
        <v>69186</v>
      </c>
      <c r="E68" s="40">
        <f t="shared" si="1"/>
        <v>44959.64077041095</v>
      </c>
      <c r="F68" s="21"/>
      <c r="G68" s="21">
        <v>40237</v>
      </c>
      <c r="H68" s="40"/>
      <c r="M68" s="23"/>
      <c r="N68" s="23"/>
      <c r="O68" s="23"/>
      <c r="P68" s="23"/>
      <c r="Q68" s="41">
        <f t="shared" si="0"/>
        <v>12729814</v>
      </c>
      <c r="R68" s="42">
        <v>27</v>
      </c>
      <c r="S68" s="42">
        <v>1</v>
      </c>
    </row>
    <row r="69" spans="1:19" s="19" customFormat="1" ht="12.75">
      <c r="A69" s="23"/>
      <c r="B69" s="23"/>
      <c r="C69" s="19">
        <v>53</v>
      </c>
      <c r="D69" s="40">
        <f t="shared" si="4"/>
        <v>69186</v>
      </c>
      <c r="E69" s="40">
        <f t="shared" si="1"/>
        <v>49508.55122849316</v>
      </c>
      <c r="F69" s="21"/>
      <c r="G69" s="21">
        <v>40268</v>
      </c>
      <c r="H69" s="40"/>
      <c r="M69" s="23"/>
      <c r="N69" s="23"/>
      <c r="O69" s="23"/>
      <c r="P69" s="23"/>
      <c r="Q69" s="41">
        <f t="shared" si="0"/>
        <v>12660628</v>
      </c>
      <c r="R69" s="42">
        <v>30</v>
      </c>
      <c r="S69" s="42">
        <v>1</v>
      </c>
    </row>
    <row r="70" spans="1:19" s="19" customFormat="1" ht="12.75">
      <c r="A70" s="23"/>
      <c r="B70" s="23"/>
      <c r="C70" s="19">
        <v>54</v>
      </c>
      <c r="D70" s="40">
        <f t="shared" si="4"/>
        <v>69186</v>
      </c>
      <c r="E70" s="40">
        <f t="shared" si="1"/>
        <v>47650.77850191781</v>
      </c>
      <c r="F70" s="21"/>
      <c r="G70" s="21">
        <v>40298</v>
      </c>
      <c r="H70" s="40"/>
      <c r="M70" s="23"/>
      <c r="N70" s="23"/>
      <c r="O70" s="23"/>
      <c r="P70" s="23"/>
      <c r="Q70" s="41">
        <f t="shared" si="0"/>
        <v>12591442</v>
      </c>
      <c r="R70" s="42">
        <v>29</v>
      </c>
      <c r="S70" s="42">
        <v>1</v>
      </c>
    </row>
    <row r="71" spans="1:19" s="19" customFormat="1" ht="12.75">
      <c r="A71" s="23"/>
      <c r="B71" s="23"/>
      <c r="C71" s="19">
        <v>55</v>
      </c>
      <c r="D71" s="40">
        <f t="shared" si="4"/>
        <v>69186</v>
      </c>
      <c r="E71" s="40">
        <f t="shared" si="1"/>
        <v>48970.30310356164</v>
      </c>
      <c r="F71" s="43"/>
      <c r="G71" s="43">
        <v>40329</v>
      </c>
      <c r="H71" s="40"/>
      <c r="M71" s="23"/>
      <c r="N71" s="23"/>
      <c r="O71" s="23"/>
      <c r="P71" s="23"/>
      <c r="Q71" s="41">
        <f t="shared" si="0"/>
        <v>12522256</v>
      </c>
      <c r="R71" s="42">
        <v>30</v>
      </c>
      <c r="S71" s="42">
        <v>1</v>
      </c>
    </row>
    <row r="72" spans="1:19" s="19" customFormat="1" ht="12.75">
      <c r="A72" s="23"/>
      <c r="B72" s="23"/>
      <c r="C72" s="19">
        <v>56</v>
      </c>
      <c r="D72" s="40">
        <f t="shared" si="4"/>
        <v>69186</v>
      </c>
      <c r="E72" s="44">
        <f t="shared" si="1"/>
        <v>47129.89321972603</v>
      </c>
      <c r="F72" s="45">
        <v>40359</v>
      </c>
      <c r="G72" s="46">
        <v>40359</v>
      </c>
      <c r="H72" s="47"/>
      <c r="M72" s="23"/>
      <c r="N72" s="23"/>
      <c r="O72" s="23"/>
      <c r="P72" s="23"/>
      <c r="Q72" s="41">
        <f t="shared" si="0"/>
        <v>12453070</v>
      </c>
      <c r="R72" s="42">
        <v>29</v>
      </c>
      <c r="S72" s="42">
        <v>1</v>
      </c>
    </row>
    <row r="73" spans="1:19" s="19" customFormat="1" ht="12.75">
      <c r="A73" s="23"/>
      <c r="B73" s="23"/>
      <c r="C73" s="19">
        <v>57</v>
      </c>
      <c r="D73" s="40">
        <f t="shared" si="4"/>
        <v>69186</v>
      </c>
      <c r="E73" s="40">
        <f t="shared" si="1"/>
        <v>48432.05497863014</v>
      </c>
      <c r="F73" s="48"/>
      <c r="G73" s="48">
        <v>40390</v>
      </c>
      <c r="H73" s="40"/>
      <c r="M73" s="23"/>
      <c r="N73" s="23"/>
      <c r="O73" s="23"/>
      <c r="P73" s="23"/>
      <c r="Q73" s="41">
        <f t="shared" si="0"/>
        <v>12383884</v>
      </c>
      <c r="R73" s="42">
        <v>30</v>
      </c>
      <c r="S73" s="42">
        <v>1</v>
      </c>
    </row>
    <row r="74" spans="1:19" s="19" customFormat="1" ht="12.75">
      <c r="A74" s="23"/>
      <c r="B74" s="23"/>
      <c r="C74" s="19">
        <v>58</v>
      </c>
      <c r="D74" s="40">
        <f t="shared" si="4"/>
        <v>69186</v>
      </c>
      <c r="E74" s="40">
        <f t="shared" si="1"/>
        <v>48162.93091616438</v>
      </c>
      <c r="F74" s="21"/>
      <c r="G74" s="21">
        <v>40421</v>
      </c>
      <c r="H74" s="40"/>
      <c r="M74" s="23"/>
      <c r="N74" s="23"/>
      <c r="O74" s="23"/>
      <c r="P74" s="23"/>
      <c r="Q74" s="41">
        <f t="shared" si="0"/>
        <v>12314698</v>
      </c>
      <c r="R74" s="42">
        <v>30</v>
      </c>
      <c r="S74" s="42">
        <v>1</v>
      </c>
    </row>
    <row r="75" spans="1:19" s="19" customFormat="1" ht="12.75">
      <c r="A75" s="23"/>
      <c r="B75" s="23"/>
      <c r="C75" s="19">
        <v>59</v>
      </c>
      <c r="D75" s="40">
        <f t="shared" si="4"/>
        <v>69186</v>
      </c>
      <c r="E75" s="40">
        <f t="shared" si="1"/>
        <v>46348.56529643835</v>
      </c>
      <c r="F75" s="21"/>
      <c r="G75" s="21">
        <v>40451</v>
      </c>
      <c r="H75" s="40"/>
      <c r="M75" s="23"/>
      <c r="N75" s="23"/>
      <c r="O75" s="23"/>
      <c r="P75" s="23"/>
      <c r="Q75" s="41">
        <f t="shared" si="0"/>
        <v>12245512</v>
      </c>
      <c r="R75" s="42">
        <v>29</v>
      </c>
      <c r="S75" s="42">
        <v>1</v>
      </c>
    </row>
    <row r="76" spans="1:19" s="19" customFormat="1" ht="12.75">
      <c r="A76" s="23"/>
      <c r="B76" s="23"/>
      <c r="C76" s="19">
        <v>60</v>
      </c>
      <c r="D76" s="40">
        <f t="shared" si="4"/>
        <v>69186</v>
      </c>
      <c r="E76" s="40">
        <f t="shared" si="1"/>
        <v>47624.68279123289</v>
      </c>
      <c r="F76" s="21"/>
      <c r="G76" s="21">
        <v>40482</v>
      </c>
      <c r="H76" s="40"/>
      <c r="M76" s="23"/>
      <c r="N76" s="23"/>
      <c r="O76" s="23"/>
      <c r="P76" s="23"/>
      <c r="Q76" s="41">
        <f t="shared" si="0"/>
        <v>12176326</v>
      </c>
      <c r="R76" s="42">
        <v>30</v>
      </c>
      <c r="S76" s="42">
        <v>1</v>
      </c>
    </row>
    <row r="77" spans="1:19" s="19" customFormat="1" ht="12.75">
      <c r="A77" s="23"/>
      <c r="B77" s="23"/>
      <c r="C77" s="19">
        <v>61</v>
      </c>
      <c r="D77" s="40">
        <f t="shared" si="4"/>
        <v>69186</v>
      </c>
      <c r="E77" s="40">
        <f t="shared" si="1"/>
        <v>45827.68001424658</v>
      </c>
      <c r="F77" s="43"/>
      <c r="G77" s="43">
        <v>40512</v>
      </c>
      <c r="H77" s="40"/>
      <c r="M77" s="23"/>
      <c r="N77" s="23"/>
      <c r="O77" s="23"/>
      <c r="P77" s="23"/>
      <c r="Q77" s="41">
        <f t="shared" si="0"/>
        <v>12107140</v>
      </c>
      <c r="R77" s="42">
        <v>29</v>
      </c>
      <c r="S77" s="42">
        <v>1</v>
      </c>
    </row>
    <row r="78" spans="1:19" s="19" customFormat="1" ht="12.75">
      <c r="A78" s="23"/>
      <c r="B78" s="23"/>
      <c r="C78" s="19">
        <v>62</v>
      </c>
      <c r="D78" s="40">
        <f t="shared" si="4"/>
        <v>69186</v>
      </c>
      <c r="E78" s="44">
        <f t="shared" si="1"/>
        <v>47086.434666301364</v>
      </c>
      <c r="F78" s="45">
        <v>40543</v>
      </c>
      <c r="G78" s="46">
        <v>40543</v>
      </c>
      <c r="H78" s="47"/>
      <c r="M78" s="23"/>
      <c r="N78" s="23"/>
      <c r="O78" s="23"/>
      <c r="P78" s="23"/>
      <c r="Q78" s="41">
        <f t="shared" si="0"/>
        <v>12037954</v>
      </c>
      <c r="R78" s="42">
        <v>30</v>
      </c>
      <c r="S78" s="42">
        <v>1</v>
      </c>
    </row>
    <row r="79" spans="1:19" s="19" customFormat="1" ht="12.75">
      <c r="A79" s="23"/>
      <c r="B79" s="23"/>
      <c r="C79" s="19">
        <v>63</v>
      </c>
      <c r="D79" s="40">
        <f t="shared" si="4"/>
        <v>69186</v>
      </c>
      <c r="E79" s="40">
        <f t="shared" si="1"/>
        <v>46817.310603835605</v>
      </c>
      <c r="F79" s="48"/>
      <c r="G79" s="48">
        <v>40574</v>
      </c>
      <c r="H79" s="40"/>
      <c r="M79" s="23"/>
      <c r="N79" s="23"/>
      <c r="O79" s="23"/>
      <c r="P79" s="23"/>
      <c r="Q79" s="41">
        <f t="shared" si="0"/>
        <v>11968768</v>
      </c>
      <c r="R79" s="42">
        <v>30</v>
      </c>
      <c r="S79" s="42">
        <v>1</v>
      </c>
    </row>
    <row r="80" spans="1:19" s="19" customFormat="1" ht="12.75">
      <c r="A80" s="23"/>
      <c r="B80" s="23"/>
      <c r="C80" s="19">
        <v>64</v>
      </c>
      <c r="D80" s="40">
        <f t="shared" si="4"/>
        <v>69186</v>
      </c>
      <c r="E80" s="40">
        <f t="shared" si="1"/>
        <v>42042.683190136995</v>
      </c>
      <c r="F80" s="21"/>
      <c r="G80" s="21">
        <v>40602</v>
      </c>
      <c r="H80" s="40"/>
      <c r="M80" s="23"/>
      <c r="N80" s="23"/>
      <c r="O80" s="23"/>
      <c r="P80" s="23"/>
      <c r="Q80" s="41">
        <f t="shared" si="0"/>
        <v>11899582</v>
      </c>
      <c r="R80" s="42">
        <v>27</v>
      </c>
      <c r="S80" s="42">
        <v>1</v>
      </c>
    </row>
    <row r="81" spans="1:19" s="19" customFormat="1" ht="12.75">
      <c r="A81" s="23"/>
      <c r="B81" s="23"/>
      <c r="C81" s="19">
        <v>65</v>
      </c>
      <c r="D81" s="40">
        <f t="shared" si="4"/>
        <v>69186</v>
      </c>
      <c r="E81" s="40">
        <f t="shared" si="1"/>
        <v>46279.06247890411</v>
      </c>
      <c r="F81" s="21"/>
      <c r="G81" s="21">
        <v>40633</v>
      </c>
      <c r="H81" s="40"/>
      <c r="M81" s="23"/>
      <c r="N81" s="23"/>
      <c r="O81" s="23"/>
      <c r="P81" s="23"/>
      <c r="Q81" s="41">
        <f aca="true" t="shared" si="5" ref="Q81:Q144">Q80-D81</f>
        <v>11830396</v>
      </c>
      <c r="R81" s="42">
        <v>30</v>
      </c>
      <c r="S81" s="42">
        <v>1</v>
      </c>
    </row>
    <row r="82" spans="1:19" s="19" customFormat="1" ht="12.75">
      <c r="A82" s="23"/>
      <c r="B82" s="23"/>
      <c r="C82" s="19">
        <v>66</v>
      </c>
      <c r="D82" s="40">
        <f t="shared" si="4"/>
        <v>69186</v>
      </c>
      <c r="E82" s="40">
        <f t="shared" si="1"/>
        <v>44525.466808767116</v>
      </c>
      <c r="F82" s="21"/>
      <c r="G82" s="21">
        <v>40663</v>
      </c>
      <c r="H82" s="40"/>
      <c r="M82" s="23"/>
      <c r="N82" s="23"/>
      <c r="O82" s="23"/>
      <c r="P82" s="23"/>
      <c r="Q82" s="41">
        <f t="shared" si="5"/>
        <v>11761210</v>
      </c>
      <c r="R82" s="42">
        <v>29</v>
      </c>
      <c r="S82" s="42">
        <v>1</v>
      </c>
    </row>
    <row r="83" spans="1:19" s="19" customFormat="1" ht="12.75">
      <c r="A83" s="23"/>
      <c r="B83" s="23"/>
      <c r="C83" s="19">
        <v>67</v>
      </c>
      <c r="D83" s="40">
        <f t="shared" si="4"/>
        <v>69186</v>
      </c>
      <c r="E83" s="40">
        <f aca="true" t="shared" si="6" ref="E83:E146">(($Q82*$G$12)/365)*(R83)+(($Q83*$G$12)/365)*(S83)</f>
        <v>45740.8143539726</v>
      </c>
      <c r="F83" s="21"/>
      <c r="G83" s="21">
        <v>40694</v>
      </c>
      <c r="H83" s="40"/>
      <c r="M83" s="23"/>
      <c r="N83" s="23"/>
      <c r="O83" s="23"/>
      <c r="P83" s="23"/>
      <c r="Q83" s="41">
        <f t="shared" si="5"/>
        <v>11692024</v>
      </c>
      <c r="R83" s="42">
        <v>30</v>
      </c>
      <c r="S83" s="42">
        <v>1</v>
      </c>
    </row>
    <row r="84" spans="1:19" s="19" customFormat="1" ht="12.75">
      <c r="A84" s="23"/>
      <c r="B84" s="23"/>
      <c r="C84" s="19">
        <v>68</v>
      </c>
      <c r="D84" s="40">
        <f t="shared" si="4"/>
        <v>69186</v>
      </c>
      <c r="E84" s="40">
        <f t="shared" si="6"/>
        <v>44004.58152657535</v>
      </c>
      <c r="F84" s="21">
        <v>40724</v>
      </c>
      <c r="G84" s="21">
        <v>40724</v>
      </c>
      <c r="H84" s="40"/>
      <c r="M84" s="23"/>
      <c r="N84" s="23"/>
      <c r="O84" s="23"/>
      <c r="P84" s="23"/>
      <c r="Q84" s="41">
        <f t="shared" si="5"/>
        <v>11622838</v>
      </c>
      <c r="R84" s="42">
        <v>29</v>
      </c>
      <c r="S84" s="42">
        <v>1</v>
      </c>
    </row>
    <row r="85" spans="1:19" s="19" customFormat="1" ht="12.75">
      <c r="A85" s="23"/>
      <c r="B85" s="23"/>
      <c r="C85" s="19">
        <v>69</v>
      </c>
      <c r="D85" s="40">
        <f t="shared" si="4"/>
        <v>69186</v>
      </c>
      <c r="E85" s="40">
        <f t="shared" si="6"/>
        <v>45202.56622904109</v>
      </c>
      <c r="F85" s="21"/>
      <c r="G85" s="21">
        <v>40755</v>
      </c>
      <c r="H85" s="40"/>
      <c r="M85" s="23"/>
      <c r="N85" s="23"/>
      <c r="O85" s="23"/>
      <c r="P85" s="23"/>
      <c r="Q85" s="41">
        <f t="shared" si="5"/>
        <v>11553652</v>
      </c>
      <c r="R85" s="42">
        <v>30</v>
      </c>
      <c r="S85" s="42">
        <v>1</v>
      </c>
    </row>
    <row r="86" spans="1:19" s="19" customFormat="1" ht="12.75">
      <c r="A86" s="23"/>
      <c r="B86" s="23"/>
      <c r="C86" s="19">
        <v>70</v>
      </c>
      <c r="D86" s="40">
        <f t="shared" si="4"/>
        <v>69186</v>
      </c>
      <c r="E86" s="40">
        <f t="shared" si="6"/>
        <v>44933.44216657533</v>
      </c>
      <c r="F86" s="21"/>
      <c r="G86" s="21">
        <v>40786</v>
      </c>
      <c r="H86" s="40"/>
      <c r="M86" s="23"/>
      <c r="N86" s="23"/>
      <c r="O86" s="23"/>
      <c r="P86" s="23"/>
      <c r="Q86" s="41">
        <f t="shared" si="5"/>
        <v>11484466</v>
      </c>
      <c r="R86" s="42">
        <v>30</v>
      </c>
      <c r="S86" s="42">
        <v>1</v>
      </c>
    </row>
    <row r="87" spans="1:19" s="19" customFormat="1" ht="12.75">
      <c r="A87" s="23"/>
      <c r="B87" s="23"/>
      <c r="C87" s="19">
        <v>71</v>
      </c>
      <c r="D87" s="40">
        <f t="shared" si="4"/>
        <v>69186</v>
      </c>
      <c r="E87" s="40">
        <f t="shared" si="6"/>
        <v>43223.253603287674</v>
      </c>
      <c r="F87" s="21"/>
      <c r="G87" s="21">
        <v>40816</v>
      </c>
      <c r="H87" s="40"/>
      <c r="M87" s="23"/>
      <c r="N87" s="23"/>
      <c r="O87" s="23"/>
      <c r="P87" s="23"/>
      <c r="Q87" s="41">
        <f t="shared" si="5"/>
        <v>11415280</v>
      </c>
      <c r="R87" s="42">
        <v>29</v>
      </c>
      <c r="S87" s="42">
        <v>1</v>
      </c>
    </row>
    <row r="88" spans="1:19" s="19" customFormat="1" ht="12.75">
      <c r="A88" s="23"/>
      <c r="B88" s="23"/>
      <c r="C88" s="19">
        <v>72</v>
      </c>
      <c r="D88" s="40">
        <f t="shared" si="4"/>
        <v>69186</v>
      </c>
      <c r="E88" s="40">
        <f t="shared" si="6"/>
        <v>44395.19404164384</v>
      </c>
      <c r="F88" s="21"/>
      <c r="G88" s="21">
        <v>40847</v>
      </c>
      <c r="H88" s="40"/>
      <c r="M88" s="23"/>
      <c r="N88" s="23"/>
      <c r="O88" s="23"/>
      <c r="P88" s="23"/>
      <c r="Q88" s="41">
        <f t="shared" si="5"/>
        <v>11346094</v>
      </c>
      <c r="R88" s="42">
        <v>30</v>
      </c>
      <c r="S88" s="42">
        <v>1</v>
      </c>
    </row>
    <row r="89" spans="1:19" s="19" customFormat="1" ht="12.75">
      <c r="A89" s="23"/>
      <c r="B89" s="23"/>
      <c r="C89" s="19">
        <v>73</v>
      </c>
      <c r="D89" s="40">
        <f t="shared" si="4"/>
        <v>69186</v>
      </c>
      <c r="E89" s="40">
        <f t="shared" si="6"/>
        <v>42702.368321095884</v>
      </c>
      <c r="F89" s="21"/>
      <c r="G89" s="21">
        <v>40877</v>
      </c>
      <c r="H89" s="40"/>
      <c r="M89" s="23"/>
      <c r="N89" s="23"/>
      <c r="O89" s="23"/>
      <c r="P89" s="23"/>
      <c r="Q89" s="41">
        <f t="shared" si="5"/>
        <v>11276908</v>
      </c>
      <c r="R89" s="42">
        <v>29</v>
      </c>
      <c r="S89" s="42">
        <v>1</v>
      </c>
    </row>
    <row r="90" spans="1:19" s="19" customFormat="1" ht="12.75">
      <c r="A90" s="23"/>
      <c r="B90" s="23"/>
      <c r="C90" s="19">
        <v>74</v>
      </c>
      <c r="D90" s="40">
        <f t="shared" si="4"/>
        <v>69186</v>
      </c>
      <c r="E90" s="40">
        <f t="shared" si="6"/>
        <v>43856.945916712335</v>
      </c>
      <c r="F90" s="21">
        <v>40908</v>
      </c>
      <c r="G90" s="21">
        <v>40908</v>
      </c>
      <c r="H90" s="40"/>
      <c r="M90" s="23"/>
      <c r="N90" s="23"/>
      <c r="O90" s="23"/>
      <c r="P90" s="23"/>
      <c r="Q90" s="41">
        <f t="shared" si="5"/>
        <v>11207722</v>
      </c>
      <c r="R90" s="42">
        <v>30</v>
      </c>
      <c r="S90" s="42">
        <v>1</v>
      </c>
    </row>
    <row r="91" spans="1:19" s="19" customFormat="1" ht="12.75">
      <c r="A91" s="23"/>
      <c r="B91" s="23"/>
      <c r="C91" s="19">
        <v>75</v>
      </c>
      <c r="D91" s="40">
        <f t="shared" si="4"/>
        <v>69186</v>
      </c>
      <c r="E91" s="40">
        <f t="shared" si="6"/>
        <v>43587.82185424657</v>
      </c>
      <c r="F91" s="21"/>
      <c r="G91" s="21">
        <v>40939</v>
      </c>
      <c r="H91" s="40"/>
      <c r="M91" s="23"/>
      <c r="N91" s="23"/>
      <c r="O91" s="23"/>
      <c r="P91" s="23"/>
      <c r="Q91" s="41">
        <f t="shared" si="5"/>
        <v>11138536</v>
      </c>
      <c r="R91" s="42">
        <v>30</v>
      </c>
      <c r="S91" s="42">
        <v>1</v>
      </c>
    </row>
    <row r="92" spans="1:19" s="19" customFormat="1" ht="12.75">
      <c r="A92" s="23"/>
      <c r="B92" s="23"/>
      <c r="C92" s="19">
        <v>76</v>
      </c>
      <c r="D92" s="40">
        <f t="shared" si="4"/>
        <v>69186</v>
      </c>
      <c r="E92" s="40">
        <f t="shared" si="6"/>
        <v>40523.38300383562</v>
      </c>
      <c r="F92" s="21"/>
      <c r="G92" s="21">
        <v>40968</v>
      </c>
      <c r="H92" s="40"/>
      <c r="M92" s="23"/>
      <c r="N92" s="23"/>
      <c r="O92" s="23"/>
      <c r="P92" s="23"/>
      <c r="Q92" s="41">
        <f t="shared" si="5"/>
        <v>11069350</v>
      </c>
      <c r="R92" s="42">
        <v>28</v>
      </c>
      <c r="S92" s="42">
        <v>1</v>
      </c>
    </row>
    <row r="93" spans="1:19" s="19" customFormat="1" ht="12.75">
      <c r="A93" s="23"/>
      <c r="B93" s="23"/>
      <c r="C93" s="19">
        <v>77</v>
      </c>
      <c r="D93" s="40">
        <f t="shared" si="4"/>
        <v>69186</v>
      </c>
      <c r="E93" s="40">
        <f t="shared" si="6"/>
        <v>43049.57372931506</v>
      </c>
      <c r="F93" s="21"/>
      <c r="G93" s="21">
        <v>40999</v>
      </c>
      <c r="H93" s="40"/>
      <c r="M93" s="23"/>
      <c r="N93" s="23"/>
      <c r="O93" s="23"/>
      <c r="P93" s="23"/>
      <c r="Q93" s="41">
        <f t="shared" si="5"/>
        <v>11000164</v>
      </c>
      <c r="R93" s="42">
        <v>30</v>
      </c>
      <c r="S93" s="42">
        <v>1</v>
      </c>
    </row>
    <row r="94" spans="1:19" s="19" customFormat="1" ht="12.75">
      <c r="A94" s="23"/>
      <c r="B94" s="23"/>
      <c r="C94" s="19">
        <v>78</v>
      </c>
      <c r="D94" s="40">
        <f t="shared" si="4"/>
        <v>69186</v>
      </c>
      <c r="E94" s="40">
        <f t="shared" si="6"/>
        <v>41400.15511561644</v>
      </c>
      <c r="F94" s="21"/>
      <c r="G94" s="21">
        <v>41029</v>
      </c>
      <c r="H94" s="40"/>
      <c r="M94" s="23"/>
      <c r="N94" s="23"/>
      <c r="O94" s="23"/>
      <c r="P94" s="23"/>
      <c r="Q94" s="41">
        <f t="shared" si="5"/>
        <v>10930978</v>
      </c>
      <c r="R94" s="42">
        <v>29</v>
      </c>
      <c r="S94" s="42">
        <v>1</v>
      </c>
    </row>
    <row r="95" spans="1:19" s="19" customFormat="1" ht="12.75">
      <c r="A95" s="23"/>
      <c r="B95" s="23"/>
      <c r="C95" s="19">
        <v>79</v>
      </c>
      <c r="D95" s="40">
        <f t="shared" si="4"/>
        <v>69186</v>
      </c>
      <c r="E95" s="40">
        <f t="shared" si="6"/>
        <v>42511.325604383564</v>
      </c>
      <c r="F95" s="21"/>
      <c r="G95" s="21">
        <v>41060</v>
      </c>
      <c r="H95" s="40"/>
      <c r="M95" s="23"/>
      <c r="N95" s="23"/>
      <c r="O95" s="23"/>
      <c r="P95" s="23"/>
      <c r="Q95" s="41">
        <f t="shared" si="5"/>
        <v>10861792</v>
      </c>
      <c r="R95" s="42">
        <v>30</v>
      </c>
      <c r="S95" s="42">
        <v>1</v>
      </c>
    </row>
    <row r="96" spans="1:19" s="19" customFormat="1" ht="12.75">
      <c r="A96" s="23"/>
      <c r="B96" s="23"/>
      <c r="C96" s="19">
        <v>80</v>
      </c>
      <c r="D96" s="40">
        <f t="shared" si="4"/>
        <v>69186</v>
      </c>
      <c r="E96" s="40">
        <f t="shared" si="6"/>
        <v>40879.26983342465</v>
      </c>
      <c r="F96" s="21">
        <v>41090</v>
      </c>
      <c r="G96" s="21">
        <v>41090</v>
      </c>
      <c r="H96" s="40"/>
      <c r="M96" s="23"/>
      <c r="N96" s="23"/>
      <c r="O96" s="23"/>
      <c r="P96" s="23"/>
      <c r="Q96" s="41">
        <f t="shared" si="5"/>
        <v>10792606</v>
      </c>
      <c r="R96" s="42">
        <v>29</v>
      </c>
      <c r="S96" s="42">
        <v>1</v>
      </c>
    </row>
    <row r="97" spans="1:19" s="19" customFormat="1" ht="12.75">
      <c r="A97" s="23"/>
      <c r="B97" s="23"/>
      <c r="C97" s="19">
        <v>81</v>
      </c>
      <c r="D97" s="40">
        <f t="shared" si="4"/>
        <v>69186</v>
      </c>
      <c r="E97" s="40">
        <f t="shared" si="6"/>
        <v>41973.07747945206</v>
      </c>
      <c r="F97" s="21"/>
      <c r="G97" s="21">
        <v>41121</v>
      </c>
      <c r="H97" s="40"/>
      <c r="M97" s="23"/>
      <c r="N97" s="23"/>
      <c r="O97" s="23"/>
      <c r="P97" s="23"/>
      <c r="Q97" s="41">
        <f t="shared" si="5"/>
        <v>10723420</v>
      </c>
      <c r="R97" s="42">
        <v>30</v>
      </c>
      <c r="S97" s="42">
        <v>1</v>
      </c>
    </row>
    <row r="98" spans="1:19" s="19" customFormat="1" ht="12.75">
      <c r="A98" s="23"/>
      <c r="B98" s="23"/>
      <c r="C98" s="19">
        <v>82</v>
      </c>
      <c r="D98" s="40">
        <f t="shared" si="4"/>
        <v>69186</v>
      </c>
      <c r="E98" s="40">
        <f t="shared" si="6"/>
        <v>41703.953416986296</v>
      </c>
      <c r="F98" s="21"/>
      <c r="G98" s="21">
        <v>41152</v>
      </c>
      <c r="H98" s="40"/>
      <c r="M98" s="23"/>
      <c r="N98" s="23"/>
      <c r="O98" s="23"/>
      <c r="P98" s="23"/>
      <c r="Q98" s="41">
        <f t="shared" si="5"/>
        <v>10654234</v>
      </c>
      <c r="R98" s="42">
        <v>30</v>
      </c>
      <c r="S98" s="42">
        <v>1</v>
      </c>
    </row>
    <row r="99" spans="1:19" s="19" customFormat="1" ht="12.75">
      <c r="A99" s="23"/>
      <c r="B99" s="23"/>
      <c r="C99" s="19">
        <v>83</v>
      </c>
      <c r="D99" s="40">
        <f t="shared" si="4"/>
        <v>69186</v>
      </c>
      <c r="E99" s="40">
        <f t="shared" si="6"/>
        <v>40097.941910136986</v>
      </c>
      <c r="F99" s="21"/>
      <c r="G99" s="21">
        <v>41182</v>
      </c>
      <c r="H99" s="40"/>
      <c r="M99" s="23"/>
      <c r="N99" s="23"/>
      <c r="O99" s="23"/>
      <c r="P99" s="23"/>
      <c r="Q99" s="41">
        <f t="shared" si="5"/>
        <v>10585048</v>
      </c>
      <c r="R99" s="42">
        <v>29</v>
      </c>
      <c r="S99" s="42">
        <v>1</v>
      </c>
    </row>
    <row r="100" spans="1:19" s="19" customFormat="1" ht="12.75">
      <c r="A100" s="23"/>
      <c r="B100" s="23"/>
      <c r="C100" s="19">
        <v>84</v>
      </c>
      <c r="D100" s="40">
        <f t="shared" si="4"/>
        <v>69186</v>
      </c>
      <c r="E100" s="40">
        <f t="shared" si="6"/>
        <v>41165.70529205479</v>
      </c>
      <c r="F100" s="21"/>
      <c r="G100" s="21">
        <v>41213</v>
      </c>
      <c r="H100" s="40"/>
      <c r="M100" s="23"/>
      <c r="N100" s="23"/>
      <c r="O100" s="23"/>
      <c r="P100" s="23"/>
      <c r="Q100" s="41">
        <f t="shared" si="5"/>
        <v>10515862</v>
      </c>
      <c r="R100" s="42">
        <v>30</v>
      </c>
      <c r="S100" s="42">
        <v>1</v>
      </c>
    </row>
    <row r="101" spans="1:19" s="19" customFormat="1" ht="12.75">
      <c r="A101" s="23"/>
      <c r="B101" s="23"/>
      <c r="C101" s="19">
        <v>85</v>
      </c>
      <c r="D101" s="40">
        <f t="shared" si="4"/>
        <v>69186</v>
      </c>
      <c r="E101" s="40">
        <f t="shared" si="6"/>
        <v>39577.05662794521</v>
      </c>
      <c r="F101" s="21"/>
      <c r="G101" s="21">
        <v>41243</v>
      </c>
      <c r="M101" s="23"/>
      <c r="N101" s="23"/>
      <c r="O101" s="23"/>
      <c r="P101" s="23"/>
      <c r="Q101" s="41">
        <f t="shared" si="5"/>
        <v>10446676</v>
      </c>
      <c r="R101" s="42">
        <v>29</v>
      </c>
      <c r="S101" s="42">
        <v>1</v>
      </c>
    </row>
    <row r="102" spans="1:19" s="19" customFormat="1" ht="12.75">
      <c r="A102" s="23"/>
      <c r="B102" s="23"/>
      <c r="C102" s="19">
        <v>86</v>
      </c>
      <c r="D102" s="40">
        <f t="shared" si="4"/>
        <v>69186</v>
      </c>
      <c r="E102" s="40">
        <f t="shared" si="6"/>
        <v>40627.45716712329</v>
      </c>
      <c r="F102" s="21">
        <v>41274</v>
      </c>
      <c r="G102" s="21">
        <v>41274</v>
      </c>
      <c r="H102" s="40"/>
      <c r="M102" s="23"/>
      <c r="N102" s="23"/>
      <c r="O102" s="23"/>
      <c r="P102" s="23"/>
      <c r="Q102" s="41">
        <f t="shared" si="5"/>
        <v>10377490</v>
      </c>
      <c r="R102" s="42">
        <v>30</v>
      </c>
      <c r="S102" s="42">
        <v>1</v>
      </c>
    </row>
    <row r="103" spans="3:19" s="23" customFormat="1" ht="12.75">
      <c r="C103" s="19">
        <v>87</v>
      </c>
      <c r="D103" s="40">
        <f t="shared" si="4"/>
        <v>69186</v>
      </c>
      <c r="E103" s="40">
        <f t="shared" si="6"/>
        <v>40358.33310465753</v>
      </c>
      <c r="F103" s="21"/>
      <c r="G103" s="21">
        <v>41305</v>
      </c>
      <c r="Q103" s="41">
        <f t="shared" si="5"/>
        <v>10308304</v>
      </c>
      <c r="R103" s="59">
        <v>30</v>
      </c>
      <c r="S103" s="42">
        <v>1</v>
      </c>
    </row>
    <row r="104" spans="3:19" s="23" customFormat="1" ht="12.75">
      <c r="C104" s="19">
        <v>88</v>
      </c>
      <c r="D104" s="40">
        <f t="shared" si="4"/>
        <v>69186</v>
      </c>
      <c r="E104" s="40">
        <f t="shared" si="6"/>
        <v>36208.76802958904</v>
      </c>
      <c r="F104" s="21"/>
      <c r="G104" s="21">
        <v>41333</v>
      </c>
      <c r="Q104" s="41">
        <f t="shared" si="5"/>
        <v>10239118</v>
      </c>
      <c r="R104" s="59">
        <v>27</v>
      </c>
      <c r="S104" s="42">
        <v>1</v>
      </c>
    </row>
    <row r="105" spans="3:19" s="23" customFormat="1" ht="12.75">
      <c r="C105" s="19">
        <v>89</v>
      </c>
      <c r="D105" s="40">
        <f t="shared" si="4"/>
        <v>69186</v>
      </c>
      <c r="E105" s="40">
        <f t="shared" si="6"/>
        <v>41104.88389589041</v>
      </c>
      <c r="F105" s="21"/>
      <c r="G105" s="21">
        <v>41364</v>
      </c>
      <c r="Q105" s="41">
        <f t="shared" si="5"/>
        <v>10169932</v>
      </c>
      <c r="R105" s="59">
        <v>31</v>
      </c>
      <c r="S105" s="42">
        <v>1</v>
      </c>
    </row>
    <row r="106" spans="3:19" s="23" customFormat="1" ht="12.75">
      <c r="C106" s="19">
        <v>90</v>
      </c>
      <c r="D106" s="40">
        <f t="shared" si="4"/>
        <v>69186</v>
      </c>
      <c r="E106" s="40">
        <f t="shared" si="6"/>
        <v>38274.843422465754</v>
      </c>
      <c r="F106" s="21"/>
      <c r="G106" s="21">
        <v>41394</v>
      </c>
      <c r="Q106" s="41">
        <f t="shared" si="5"/>
        <v>10100746</v>
      </c>
      <c r="R106" s="59">
        <v>29</v>
      </c>
      <c r="S106" s="42">
        <v>1</v>
      </c>
    </row>
    <row r="107" spans="3:19" s="23" customFormat="1" ht="12.75">
      <c r="C107" s="19">
        <v>91</v>
      </c>
      <c r="D107" s="40">
        <f t="shared" si="4"/>
        <v>69186</v>
      </c>
      <c r="E107" s="40">
        <f t="shared" si="6"/>
        <v>39281.836854794514</v>
      </c>
      <c r="F107" s="21"/>
      <c r="G107" s="21">
        <v>41425</v>
      </c>
      <c r="Q107" s="41">
        <f t="shared" si="5"/>
        <v>10031560</v>
      </c>
      <c r="R107" s="59">
        <v>30</v>
      </c>
      <c r="S107" s="42">
        <v>1</v>
      </c>
    </row>
    <row r="108" spans="3:19" s="24" customFormat="1" ht="12.75">
      <c r="C108" s="19">
        <v>92</v>
      </c>
      <c r="D108" s="40">
        <f t="shared" si="4"/>
        <v>69186</v>
      </c>
      <c r="E108" s="40">
        <f t="shared" si="6"/>
        <v>37753.95814027398</v>
      </c>
      <c r="F108" s="21">
        <v>41455</v>
      </c>
      <c r="G108" s="21">
        <v>41455</v>
      </c>
      <c r="Q108" s="41">
        <f t="shared" si="5"/>
        <v>9962374</v>
      </c>
      <c r="R108" s="59">
        <v>29</v>
      </c>
      <c r="S108" s="42">
        <v>1</v>
      </c>
    </row>
    <row r="109" spans="3:19" s="24" customFormat="1" ht="12.75">
      <c r="C109" s="19">
        <v>93</v>
      </c>
      <c r="D109" s="40">
        <f t="shared" si="4"/>
        <v>69186</v>
      </c>
      <c r="E109" s="40">
        <f t="shared" si="6"/>
        <v>38743.58872986302</v>
      </c>
      <c r="F109" s="21"/>
      <c r="G109" s="21">
        <v>41486</v>
      </c>
      <c r="Q109" s="41">
        <f t="shared" si="5"/>
        <v>9893188</v>
      </c>
      <c r="R109" s="59">
        <v>30</v>
      </c>
      <c r="S109" s="42">
        <v>1</v>
      </c>
    </row>
    <row r="110" spans="3:19" s="24" customFormat="1" ht="12.75">
      <c r="C110" s="19">
        <v>94</v>
      </c>
      <c r="D110" s="40">
        <f t="shared" si="4"/>
        <v>69186</v>
      </c>
      <c r="E110" s="40">
        <f t="shared" si="6"/>
        <v>38474.46466739726</v>
      </c>
      <c r="F110" s="21"/>
      <c r="G110" s="21">
        <v>41517</v>
      </c>
      <c r="Q110" s="41">
        <f t="shared" si="5"/>
        <v>9824002</v>
      </c>
      <c r="R110" s="59">
        <v>30</v>
      </c>
      <c r="S110" s="42">
        <v>1</v>
      </c>
    </row>
    <row r="111" spans="3:19" ht="12.75">
      <c r="C111" s="19">
        <v>95</v>
      </c>
      <c r="D111" s="40">
        <f t="shared" si="4"/>
        <v>69186</v>
      </c>
      <c r="E111" s="40">
        <f t="shared" si="6"/>
        <v>36972.630216986305</v>
      </c>
      <c r="F111" s="21"/>
      <c r="G111" s="21">
        <v>41547</v>
      </c>
      <c r="Q111" s="41">
        <f t="shared" si="5"/>
        <v>9754816</v>
      </c>
      <c r="R111" s="59">
        <v>29</v>
      </c>
      <c r="S111" s="42">
        <v>1</v>
      </c>
    </row>
    <row r="112" spans="3:19" ht="12.75">
      <c r="C112" s="19">
        <v>96</v>
      </c>
      <c r="D112" s="40">
        <f t="shared" si="4"/>
        <v>69186</v>
      </c>
      <c r="E112" s="40">
        <f t="shared" si="6"/>
        <v>37936.21654246575</v>
      </c>
      <c r="F112" s="21"/>
      <c r="G112" s="21">
        <v>41578</v>
      </c>
      <c r="Q112" s="41">
        <f t="shared" si="5"/>
        <v>9685630</v>
      </c>
      <c r="R112" s="59">
        <v>30</v>
      </c>
      <c r="S112" s="42">
        <v>1</v>
      </c>
    </row>
    <row r="113" spans="3:19" ht="12.75">
      <c r="C113" s="19">
        <v>97</v>
      </c>
      <c r="D113" s="40">
        <f t="shared" si="4"/>
        <v>69186</v>
      </c>
      <c r="E113" s="40">
        <f t="shared" si="6"/>
        <v>36451.74493479452</v>
      </c>
      <c r="F113" s="21"/>
      <c r="G113" s="21">
        <v>41608</v>
      </c>
      <c r="Q113" s="41">
        <f t="shared" si="5"/>
        <v>9616444</v>
      </c>
      <c r="R113" s="59">
        <v>29</v>
      </c>
      <c r="S113" s="42">
        <v>1</v>
      </c>
    </row>
    <row r="114" spans="3:19" ht="12.75">
      <c r="C114" s="19">
        <v>98</v>
      </c>
      <c r="D114" s="40">
        <f t="shared" si="4"/>
        <v>69186</v>
      </c>
      <c r="E114" s="40">
        <f t="shared" si="6"/>
        <v>37397.96841753424</v>
      </c>
      <c r="F114" s="21">
        <v>41639</v>
      </c>
      <c r="G114" s="21">
        <v>41639</v>
      </c>
      <c r="Q114" s="41">
        <f t="shared" si="5"/>
        <v>9547258</v>
      </c>
      <c r="R114" s="59">
        <v>30</v>
      </c>
      <c r="S114" s="42">
        <v>1</v>
      </c>
    </row>
    <row r="115" spans="3:19" ht="12.75">
      <c r="C115" s="19">
        <v>99</v>
      </c>
      <c r="D115" s="40">
        <f t="shared" si="4"/>
        <v>69186</v>
      </c>
      <c r="E115" s="40">
        <f t="shared" si="6"/>
        <v>37128.84435506849</v>
      </c>
      <c r="F115" s="21"/>
      <c r="G115" s="21">
        <v>41670</v>
      </c>
      <c r="Q115" s="41">
        <f t="shared" si="5"/>
        <v>9478072</v>
      </c>
      <c r="R115" s="59">
        <v>30</v>
      </c>
      <c r="S115" s="42">
        <v>1</v>
      </c>
    </row>
    <row r="116" spans="3:19" ht="12.75">
      <c r="C116" s="19">
        <v>100</v>
      </c>
      <c r="D116" s="40">
        <f t="shared" si="4"/>
        <v>69186</v>
      </c>
      <c r="E116" s="40">
        <f t="shared" si="6"/>
        <v>33291.810449315075</v>
      </c>
      <c r="F116" s="21"/>
      <c r="G116" s="21">
        <v>41698</v>
      </c>
      <c r="Q116" s="41">
        <f t="shared" si="5"/>
        <v>9408886</v>
      </c>
      <c r="R116" s="59">
        <v>27</v>
      </c>
      <c r="S116" s="42">
        <v>1</v>
      </c>
    </row>
    <row r="117" spans="3:19" ht="12.75">
      <c r="C117" s="19">
        <v>101</v>
      </c>
      <c r="D117" s="40">
        <f t="shared" si="4"/>
        <v>69186</v>
      </c>
      <c r="E117" s="40">
        <f t="shared" si="6"/>
        <v>36590.59623013699</v>
      </c>
      <c r="F117" s="21"/>
      <c r="G117" s="21">
        <v>41729</v>
      </c>
      <c r="Q117" s="41">
        <f t="shared" si="5"/>
        <v>9339700</v>
      </c>
      <c r="R117" s="59">
        <v>30</v>
      </c>
      <c r="S117" s="42">
        <v>1</v>
      </c>
    </row>
    <row r="118" spans="3:19" ht="12.75">
      <c r="C118" s="19">
        <v>102</v>
      </c>
      <c r="D118" s="40">
        <f t="shared" si="4"/>
        <v>69186</v>
      </c>
      <c r="E118" s="40">
        <f t="shared" si="6"/>
        <v>35149.53172931507</v>
      </c>
      <c r="F118" s="21"/>
      <c r="G118" s="21">
        <v>41759</v>
      </c>
      <c r="Q118" s="41">
        <f t="shared" si="5"/>
        <v>9270514</v>
      </c>
      <c r="R118" s="59">
        <v>29</v>
      </c>
      <c r="S118" s="42">
        <v>1</v>
      </c>
    </row>
    <row r="119" spans="3:19" ht="12.75">
      <c r="C119" s="19">
        <v>103</v>
      </c>
      <c r="D119" s="40">
        <f t="shared" si="4"/>
        <v>69186</v>
      </c>
      <c r="E119" s="40">
        <f t="shared" si="6"/>
        <v>36052.34810520548</v>
      </c>
      <c r="F119" s="21"/>
      <c r="G119" s="21">
        <v>41790</v>
      </c>
      <c r="Q119" s="41">
        <f t="shared" si="5"/>
        <v>9201328</v>
      </c>
      <c r="R119" s="59">
        <v>30</v>
      </c>
      <c r="S119" s="42">
        <v>1</v>
      </c>
    </row>
    <row r="120" spans="3:19" ht="12.75">
      <c r="C120" s="19">
        <v>104</v>
      </c>
      <c r="D120" s="40">
        <f aca="true" t="shared" si="7" ref="D120:D183">D119</f>
        <v>69186</v>
      </c>
      <c r="E120" s="40">
        <f t="shared" si="6"/>
        <v>34628.64644712329</v>
      </c>
      <c r="F120" s="21">
        <v>41820</v>
      </c>
      <c r="G120" s="21">
        <v>41820</v>
      </c>
      <c r="Q120" s="41">
        <f t="shared" si="5"/>
        <v>9132142</v>
      </c>
      <c r="R120" s="59">
        <v>29</v>
      </c>
      <c r="S120" s="42">
        <v>1</v>
      </c>
    </row>
    <row r="121" spans="3:19" ht="12.75">
      <c r="C121" s="19">
        <v>105</v>
      </c>
      <c r="D121" s="40">
        <f t="shared" si="7"/>
        <v>69186</v>
      </c>
      <c r="E121" s="40">
        <f t="shared" si="6"/>
        <v>35514.09998027397</v>
      </c>
      <c r="F121" s="21"/>
      <c r="G121" s="21">
        <v>41851</v>
      </c>
      <c r="Q121" s="41">
        <f t="shared" si="5"/>
        <v>9062956</v>
      </c>
      <c r="R121" s="59">
        <v>30</v>
      </c>
      <c r="S121" s="42">
        <v>1</v>
      </c>
    </row>
    <row r="122" spans="3:19" ht="12.75">
      <c r="C122" s="19">
        <v>106</v>
      </c>
      <c r="D122" s="40">
        <f t="shared" si="7"/>
        <v>69186</v>
      </c>
      <c r="E122" s="40">
        <f t="shared" si="6"/>
        <v>35244.97591780822</v>
      </c>
      <c r="F122" s="21"/>
      <c r="G122" s="21">
        <v>41882</v>
      </c>
      <c r="Q122" s="41">
        <f t="shared" si="5"/>
        <v>8993770</v>
      </c>
      <c r="R122" s="59">
        <v>30</v>
      </c>
      <c r="S122" s="42">
        <v>1</v>
      </c>
    </row>
    <row r="123" spans="3:19" ht="12.75">
      <c r="C123" s="19">
        <v>107</v>
      </c>
      <c r="D123" s="40">
        <f t="shared" si="7"/>
        <v>69186</v>
      </c>
      <c r="E123" s="40">
        <f t="shared" si="6"/>
        <v>33847.31852383562</v>
      </c>
      <c r="F123" s="21"/>
      <c r="G123" s="21">
        <v>41912</v>
      </c>
      <c r="Q123" s="41">
        <f t="shared" si="5"/>
        <v>8924584</v>
      </c>
      <c r="R123" s="59">
        <v>29</v>
      </c>
      <c r="S123" s="42">
        <v>1</v>
      </c>
    </row>
    <row r="124" spans="3:19" ht="12.75">
      <c r="C124" s="19">
        <v>108</v>
      </c>
      <c r="D124" s="40">
        <f t="shared" si="7"/>
        <v>69186</v>
      </c>
      <c r="E124" s="40">
        <f t="shared" si="6"/>
        <v>34706.727792876714</v>
      </c>
      <c r="F124" s="21"/>
      <c r="G124" s="21">
        <v>41943</v>
      </c>
      <c r="Q124" s="41">
        <f t="shared" si="5"/>
        <v>8855398</v>
      </c>
      <c r="R124" s="59">
        <v>30</v>
      </c>
      <c r="S124" s="42">
        <v>1</v>
      </c>
    </row>
    <row r="125" spans="3:19" ht="12.75">
      <c r="C125" s="19">
        <v>109</v>
      </c>
      <c r="D125" s="40">
        <f t="shared" si="7"/>
        <v>69186</v>
      </c>
      <c r="E125" s="40">
        <f t="shared" si="6"/>
        <v>33326.433241643834</v>
      </c>
      <c r="F125" s="21"/>
      <c r="G125" s="21">
        <v>41973</v>
      </c>
      <c r="Q125" s="41">
        <f t="shared" si="5"/>
        <v>8786212</v>
      </c>
      <c r="R125" s="59">
        <v>29</v>
      </c>
      <c r="S125" s="42">
        <v>1</v>
      </c>
    </row>
    <row r="126" spans="3:19" ht="12.75">
      <c r="C126" s="19">
        <v>110</v>
      </c>
      <c r="D126" s="40">
        <f t="shared" si="7"/>
        <v>69186</v>
      </c>
      <c r="E126" s="40">
        <f t="shared" si="6"/>
        <v>34168.479667945205</v>
      </c>
      <c r="F126" s="21">
        <v>42004</v>
      </c>
      <c r="G126" s="21">
        <v>42004</v>
      </c>
      <c r="Q126" s="41">
        <f t="shared" si="5"/>
        <v>8717026</v>
      </c>
      <c r="R126" s="59">
        <v>30</v>
      </c>
      <c r="S126" s="42">
        <v>1</v>
      </c>
    </row>
    <row r="127" spans="3:19" ht="12.75">
      <c r="C127" s="19">
        <v>111</v>
      </c>
      <c r="D127" s="40">
        <f t="shared" si="7"/>
        <v>69186</v>
      </c>
      <c r="E127" s="40">
        <f t="shared" si="6"/>
        <v>33899.35560547945</v>
      </c>
      <c r="F127" s="21"/>
      <c r="G127" s="21">
        <v>42035</v>
      </c>
      <c r="Q127" s="41">
        <f t="shared" si="5"/>
        <v>8647840</v>
      </c>
      <c r="R127" s="59">
        <v>30</v>
      </c>
      <c r="S127" s="42">
        <v>1</v>
      </c>
    </row>
    <row r="128" spans="3:19" ht="12.75">
      <c r="C128" s="19">
        <v>112</v>
      </c>
      <c r="D128" s="40">
        <f t="shared" si="7"/>
        <v>69186</v>
      </c>
      <c r="E128" s="40">
        <f t="shared" si="6"/>
        <v>30374.852869041097</v>
      </c>
      <c r="F128" s="21"/>
      <c r="G128" s="21">
        <v>42063</v>
      </c>
      <c r="Q128" s="41">
        <f t="shared" si="5"/>
        <v>8578654</v>
      </c>
      <c r="R128" s="59">
        <v>27</v>
      </c>
      <c r="S128" s="42">
        <v>1</v>
      </c>
    </row>
    <row r="129" spans="3:19" ht="12.75">
      <c r="C129" s="19">
        <v>113</v>
      </c>
      <c r="D129" s="40">
        <f t="shared" si="7"/>
        <v>69186</v>
      </c>
      <c r="E129" s="40">
        <f t="shared" si="6"/>
        <v>33361.107480547944</v>
      </c>
      <c r="F129" s="21"/>
      <c r="G129" s="21">
        <v>42094</v>
      </c>
      <c r="Q129" s="41">
        <f t="shared" si="5"/>
        <v>8509468</v>
      </c>
      <c r="R129" s="59">
        <v>30</v>
      </c>
      <c r="S129" s="42">
        <v>1</v>
      </c>
    </row>
    <row r="130" spans="3:19" ht="12.75">
      <c r="C130" s="19">
        <v>114</v>
      </c>
      <c r="D130" s="40">
        <f t="shared" si="7"/>
        <v>69186</v>
      </c>
      <c r="E130" s="40">
        <f t="shared" si="6"/>
        <v>32024.22003616438</v>
      </c>
      <c r="F130" s="21"/>
      <c r="G130" s="21">
        <v>42124</v>
      </c>
      <c r="Q130" s="41">
        <f t="shared" si="5"/>
        <v>8440282</v>
      </c>
      <c r="R130" s="59">
        <v>29</v>
      </c>
      <c r="S130" s="42">
        <v>1</v>
      </c>
    </row>
    <row r="131" spans="3:19" ht="12.75">
      <c r="C131" s="19">
        <v>115</v>
      </c>
      <c r="D131" s="40">
        <f t="shared" si="7"/>
        <v>69186</v>
      </c>
      <c r="E131" s="40">
        <f t="shared" si="6"/>
        <v>32822.85935561644</v>
      </c>
      <c r="F131" s="21"/>
      <c r="G131" s="21">
        <v>42155</v>
      </c>
      <c r="Q131" s="41">
        <f t="shared" si="5"/>
        <v>8371096</v>
      </c>
      <c r="R131" s="59">
        <v>30</v>
      </c>
      <c r="S131" s="42">
        <v>1</v>
      </c>
    </row>
    <row r="132" spans="3:19" ht="12.75">
      <c r="C132" s="19">
        <v>116</v>
      </c>
      <c r="D132" s="40">
        <f t="shared" si="7"/>
        <v>69186</v>
      </c>
      <c r="E132" s="40">
        <f t="shared" si="6"/>
        <v>31503.334753972602</v>
      </c>
      <c r="F132" s="21">
        <v>42185</v>
      </c>
      <c r="G132" s="21">
        <v>42185</v>
      </c>
      <c r="Q132" s="41">
        <f t="shared" si="5"/>
        <v>8301910</v>
      </c>
      <c r="R132" s="59">
        <v>29</v>
      </c>
      <c r="S132" s="42">
        <v>1</v>
      </c>
    </row>
    <row r="133" spans="3:19" ht="12.75">
      <c r="C133" s="19">
        <v>117</v>
      </c>
      <c r="D133" s="40">
        <f t="shared" si="7"/>
        <v>69186</v>
      </c>
      <c r="E133" s="40">
        <f t="shared" si="6"/>
        <v>32284.61123068493</v>
      </c>
      <c r="F133" s="21"/>
      <c r="G133" s="21">
        <v>42216</v>
      </c>
      <c r="Q133" s="41">
        <f t="shared" si="5"/>
        <v>8232724</v>
      </c>
      <c r="R133" s="59">
        <v>30</v>
      </c>
      <c r="S133" s="42">
        <v>1</v>
      </c>
    </row>
    <row r="134" spans="3:19" ht="12.75">
      <c r="C134" s="19">
        <v>118</v>
      </c>
      <c r="D134" s="40">
        <f t="shared" si="7"/>
        <v>69186</v>
      </c>
      <c r="E134" s="40">
        <f t="shared" si="6"/>
        <v>32015.487168219184</v>
      </c>
      <c r="F134" s="21"/>
      <c r="G134" s="21">
        <v>42247</v>
      </c>
      <c r="Q134" s="41">
        <f t="shared" si="5"/>
        <v>8163538</v>
      </c>
      <c r="R134" s="59">
        <v>30</v>
      </c>
      <c r="S134" s="42">
        <v>1</v>
      </c>
    </row>
    <row r="135" spans="3:19" ht="12.75">
      <c r="C135" s="19">
        <v>119</v>
      </c>
      <c r="D135" s="40">
        <f t="shared" si="7"/>
        <v>69186</v>
      </c>
      <c r="E135" s="40">
        <f t="shared" si="6"/>
        <v>30722.006830684935</v>
      </c>
      <c r="F135" s="21"/>
      <c r="G135" s="21">
        <v>42277</v>
      </c>
      <c r="Q135" s="41">
        <f t="shared" si="5"/>
        <v>8094352</v>
      </c>
      <c r="R135" s="59">
        <v>29</v>
      </c>
      <c r="S135" s="42">
        <v>1</v>
      </c>
    </row>
    <row r="136" spans="3:19" ht="12.75">
      <c r="C136" s="19">
        <v>120</v>
      </c>
      <c r="D136" s="40">
        <f t="shared" si="7"/>
        <v>69186</v>
      </c>
      <c r="E136" s="40">
        <f t="shared" si="6"/>
        <v>31477.23904328767</v>
      </c>
      <c r="F136" s="21"/>
      <c r="G136" s="21">
        <v>42308</v>
      </c>
      <c r="Q136" s="41">
        <f t="shared" si="5"/>
        <v>8025166</v>
      </c>
      <c r="R136" s="59">
        <v>30</v>
      </c>
      <c r="S136" s="42">
        <v>1</v>
      </c>
    </row>
    <row r="137" spans="3:19" ht="12.75">
      <c r="C137" s="19">
        <v>121</v>
      </c>
      <c r="D137" s="40">
        <f t="shared" si="7"/>
        <v>69186</v>
      </c>
      <c r="E137" s="40">
        <f t="shared" si="6"/>
        <v>30201.12154849315</v>
      </c>
      <c r="F137" s="21"/>
      <c r="G137" s="21">
        <v>42338</v>
      </c>
      <c r="Q137" s="41">
        <f t="shared" si="5"/>
        <v>7955980</v>
      </c>
      <c r="R137" s="59">
        <v>29</v>
      </c>
      <c r="S137" s="42">
        <v>1</v>
      </c>
    </row>
    <row r="138" spans="3:19" ht="12.75">
      <c r="C138" s="19">
        <v>122</v>
      </c>
      <c r="D138" s="40">
        <f t="shared" si="7"/>
        <v>69186</v>
      </c>
      <c r="E138" s="40">
        <f t="shared" si="6"/>
        <v>30938.990918356165</v>
      </c>
      <c r="F138" s="21">
        <v>42369</v>
      </c>
      <c r="G138" s="21">
        <v>42369</v>
      </c>
      <c r="Q138" s="41">
        <f t="shared" si="5"/>
        <v>7886794</v>
      </c>
      <c r="R138" s="59">
        <v>30</v>
      </c>
      <c r="S138" s="42">
        <v>1</v>
      </c>
    </row>
    <row r="139" spans="3:19" ht="12.75">
      <c r="C139" s="19">
        <v>123</v>
      </c>
      <c r="D139" s="40">
        <f t="shared" si="7"/>
        <v>69186</v>
      </c>
      <c r="E139" s="40">
        <f t="shared" si="6"/>
        <v>30669.866855890406</v>
      </c>
      <c r="F139" s="21"/>
      <c r="G139" s="21">
        <v>42400</v>
      </c>
      <c r="Q139" s="41">
        <f t="shared" si="5"/>
        <v>7817608</v>
      </c>
      <c r="R139" s="59">
        <v>30</v>
      </c>
      <c r="S139" s="42">
        <v>1</v>
      </c>
    </row>
    <row r="140" spans="3:19" ht="12.75">
      <c r="C140" s="19">
        <v>124</v>
      </c>
      <c r="D140" s="40">
        <f t="shared" si="7"/>
        <v>69186</v>
      </c>
      <c r="E140" s="40">
        <f t="shared" si="6"/>
        <v>28438.844456986302</v>
      </c>
      <c r="F140" s="21"/>
      <c r="G140" s="21">
        <v>42429</v>
      </c>
      <c r="Q140" s="41">
        <f t="shared" si="5"/>
        <v>7748422</v>
      </c>
      <c r="R140" s="59">
        <v>28</v>
      </c>
      <c r="S140" s="42">
        <v>1</v>
      </c>
    </row>
    <row r="141" spans="3:19" ht="12.75">
      <c r="C141" s="19">
        <v>125</v>
      </c>
      <c r="D141" s="40">
        <f t="shared" si="7"/>
        <v>69186</v>
      </c>
      <c r="E141" s="40">
        <f t="shared" si="6"/>
        <v>30131.618730958904</v>
      </c>
      <c r="F141" s="21"/>
      <c r="G141" s="21">
        <v>42460</v>
      </c>
      <c r="Q141" s="41">
        <f t="shared" si="5"/>
        <v>7679236</v>
      </c>
      <c r="R141" s="59">
        <v>30</v>
      </c>
      <c r="S141" s="42">
        <v>1</v>
      </c>
    </row>
    <row r="142" spans="3:19" ht="12.75">
      <c r="C142" s="19">
        <v>126</v>
      </c>
      <c r="D142" s="40">
        <f t="shared" si="7"/>
        <v>69186</v>
      </c>
      <c r="E142" s="40">
        <f t="shared" si="6"/>
        <v>28898.9083430137</v>
      </c>
      <c r="F142" s="21"/>
      <c r="G142" s="21">
        <v>42490</v>
      </c>
      <c r="Q142" s="41">
        <f t="shared" si="5"/>
        <v>7610050</v>
      </c>
      <c r="R142" s="59">
        <v>29</v>
      </c>
      <c r="S142" s="42">
        <v>1</v>
      </c>
    </row>
    <row r="143" spans="3:19" ht="12.75">
      <c r="C143" s="19">
        <v>127</v>
      </c>
      <c r="D143" s="40">
        <f t="shared" si="7"/>
        <v>69186</v>
      </c>
      <c r="E143" s="40">
        <f t="shared" si="6"/>
        <v>29593.370606027394</v>
      </c>
      <c r="F143" s="21"/>
      <c r="G143" s="21">
        <v>42521</v>
      </c>
      <c r="Q143" s="41">
        <f t="shared" si="5"/>
        <v>7540864</v>
      </c>
      <c r="R143" s="59">
        <v>30</v>
      </c>
      <c r="S143" s="42">
        <v>1</v>
      </c>
    </row>
    <row r="144" spans="3:19" ht="12.75">
      <c r="C144" s="19">
        <v>128</v>
      </c>
      <c r="D144" s="40">
        <f t="shared" si="7"/>
        <v>69186</v>
      </c>
      <c r="E144" s="40">
        <f t="shared" si="6"/>
        <v>28378.023060821917</v>
      </c>
      <c r="F144" s="21">
        <v>42551</v>
      </c>
      <c r="G144" s="21">
        <v>42551</v>
      </c>
      <c r="Q144" s="41">
        <f t="shared" si="5"/>
        <v>7471678</v>
      </c>
      <c r="R144" s="59">
        <v>29</v>
      </c>
      <c r="S144" s="42">
        <v>1</v>
      </c>
    </row>
    <row r="145" spans="3:19" ht="12.75">
      <c r="C145" s="19">
        <v>129</v>
      </c>
      <c r="D145" s="40">
        <f t="shared" si="7"/>
        <v>69186</v>
      </c>
      <c r="E145" s="40">
        <f t="shared" si="6"/>
        <v>29055.12248109589</v>
      </c>
      <c r="F145" s="21"/>
      <c r="G145" s="21">
        <v>42582</v>
      </c>
      <c r="Q145" s="41">
        <f aca="true" t="shared" si="8" ref="Q145:Q208">Q144-D145</f>
        <v>7402492</v>
      </c>
      <c r="R145" s="59">
        <v>30</v>
      </c>
      <c r="S145" s="42">
        <v>1</v>
      </c>
    </row>
    <row r="146" spans="3:19" ht="12.75">
      <c r="C146" s="19">
        <v>130</v>
      </c>
      <c r="D146" s="40">
        <f t="shared" si="7"/>
        <v>69186</v>
      </c>
      <c r="E146" s="40">
        <f t="shared" si="6"/>
        <v>28785.998418630134</v>
      </c>
      <c r="F146" s="21"/>
      <c r="G146" s="21">
        <v>42613</v>
      </c>
      <c r="Q146" s="41">
        <f t="shared" si="8"/>
        <v>7333306</v>
      </c>
      <c r="R146" s="59">
        <v>30</v>
      </c>
      <c r="S146" s="42">
        <v>1</v>
      </c>
    </row>
    <row r="147" spans="3:19" ht="12.75">
      <c r="C147" s="19">
        <v>131</v>
      </c>
      <c r="D147" s="40">
        <f t="shared" si="7"/>
        <v>69186</v>
      </c>
      <c r="E147" s="40">
        <f aca="true" t="shared" si="9" ref="E147:E210">(($Q146*$G$12)/365)*(R147)+(($Q147*$G$12)/365)*(S147)</f>
        <v>27596.69513753425</v>
      </c>
      <c r="F147" s="21"/>
      <c r="G147" s="21">
        <v>42643</v>
      </c>
      <c r="Q147" s="41">
        <f t="shared" si="8"/>
        <v>7264120</v>
      </c>
      <c r="R147" s="59">
        <v>29</v>
      </c>
      <c r="S147" s="42">
        <v>1</v>
      </c>
    </row>
    <row r="148" spans="3:19" ht="12.75">
      <c r="C148" s="19">
        <v>132</v>
      </c>
      <c r="D148" s="40">
        <f t="shared" si="7"/>
        <v>69186</v>
      </c>
      <c r="E148" s="40">
        <f t="shared" si="9"/>
        <v>28247.75029369863</v>
      </c>
      <c r="F148" s="21"/>
      <c r="G148" s="21">
        <v>42674</v>
      </c>
      <c r="Q148" s="41">
        <f t="shared" si="8"/>
        <v>7194934</v>
      </c>
      <c r="R148" s="59">
        <v>30</v>
      </c>
      <c r="S148" s="42">
        <v>1</v>
      </c>
    </row>
    <row r="149" spans="3:19" ht="12.75">
      <c r="C149" s="19">
        <v>133</v>
      </c>
      <c r="D149" s="40">
        <f t="shared" si="7"/>
        <v>69186</v>
      </c>
      <c r="E149" s="40">
        <f t="shared" si="9"/>
        <v>27075.809855342468</v>
      </c>
      <c r="F149" s="21"/>
      <c r="G149" s="21">
        <v>42704</v>
      </c>
      <c r="Q149" s="41">
        <f t="shared" si="8"/>
        <v>7125748</v>
      </c>
      <c r="R149" s="59">
        <v>29</v>
      </c>
      <c r="S149" s="42">
        <v>1</v>
      </c>
    </row>
    <row r="150" spans="3:19" ht="12.75">
      <c r="C150" s="19">
        <v>134</v>
      </c>
      <c r="D150" s="40">
        <f t="shared" si="7"/>
        <v>69186</v>
      </c>
      <c r="E150" s="40">
        <f t="shared" si="9"/>
        <v>27709.50216876712</v>
      </c>
      <c r="F150" s="21">
        <v>42735</v>
      </c>
      <c r="G150" s="21">
        <v>42735</v>
      </c>
      <c r="Q150" s="41">
        <f t="shared" si="8"/>
        <v>7056562</v>
      </c>
      <c r="R150" s="59">
        <v>30</v>
      </c>
      <c r="S150" s="42">
        <v>1</v>
      </c>
    </row>
    <row r="151" spans="3:19" ht="12.75">
      <c r="C151" s="19">
        <v>135</v>
      </c>
      <c r="D151" s="40">
        <f t="shared" si="7"/>
        <v>69186</v>
      </c>
      <c r="E151" s="40">
        <f t="shared" si="9"/>
        <v>27440.37810630137</v>
      </c>
      <c r="F151" s="21"/>
      <c r="G151" s="21">
        <v>42766</v>
      </c>
      <c r="Q151" s="41">
        <f t="shared" si="8"/>
        <v>6987376</v>
      </c>
      <c r="R151" s="59">
        <v>30</v>
      </c>
      <c r="S151" s="42">
        <v>1</v>
      </c>
    </row>
    <row r="152" spans="3:19" ht="12.75">
      <c r="C152" s="19">
        <v>136</v>
      </c>
      <c r="D152" s="40">
        <f t="shared" si="7"/>
        <v>69186</v>
      </c>
      <c r="E152" s="40">
        <f t="shared" si="9"/>
        <v>24540.937708493148</v>
      </c>
      <c r="F152" s="21"/>
      <c r="G152" s="21">
        <v>42794</v>
      </c>
      <c r="Q152" s="41">
        <f t="shared" si="8"/>
        <v>6918190</v>
      </c>
      <c r="R152" s="59">
        <v>27</v>
      </c>
      <c r="S152" s="42">
        <v>1</v>
      </c>
    </row>
    <row r="153" spans="3:19" ht="12.75">
      <c r="C153" s="19">
        <v>137</v>
      </c>
      <c r="D153" s="40">
        <f t="shared" si="7"/>
        <v>69186</v>
      </c>
      <c r="E153" s="40">
        <f t="shared" si="9"/>
        <v>26902.12998136986</v>
      </c>
      <c r="F153" s="21"/>
      <c r="G153" s="21">
        <v>42825</v>
      </c>
      <c r="Q153" s="41">
        <f t="shared" si="8"/>
        <v>6849004</v>
      </c>
      <c r="R153" s="59">
        <v>30</v>
      </c>
      <c r="S153" s="42">
        <v>1</v>
      </c>
    </row>
    <row r="154" spans="3:19" ht="12.75">
      <c r="C154" s="19">
        <v>138</v>
      </c>
      <c r="D154" s="40">
        <f t="shared" si="7"/>
        <v>69186</v>
      </c>
      <c r="E154" s="40">
        <f t="shared" si="9"/>
        <v>25773.596649863015</v>
      </c>
      <c r="F154" s="21"/>
      <c r="G154" s="21">
        <v>42855</v>
      </c>
      <c r="Q154" s="41">
        <f t="shared" si="8"/>
        <v>6779818</v>
      </c>
      <c r="R154" s="59">
        <v>29</v>
      </c>
      <c r="S154" s="42">
        <v>1</v>
      </c>
    </row>
    <row r="155" spans="3:19" ht="12.75">
      <c r="C155" s="19">
        <v>139</v>
      </c>
      <c r="D155" s="40">
        <f t="shared" si="7"/>
        <v>69186</v>
      </c>
      <c r="E155" s="40">
        <f t="shared" si="9"/>
        <v>26363.88185643836</v>
      </c>
      <c r="F155" s="21"/>
      <c r="G155" s="21">
        <v>42886</v>
      </c>
      <c r="Q155" s="41">
        <f t="shared" si="8"/>
        <v>6710632</v>
      </c>
      <c r="R155" s="59">
        <v>30</v>
      </c>
      <c r="S155" s="42">
        <v>1</v>
      </c>
    </row>
    <row r="156" spans="3:19" ht="12.75">
      <c r="C156" s="19">
        <v>140</v>
      </c>
      <c r="D156" s="40">
        <f t="shared" si="7"/>
        <v>69186</v>
      </c>
      <c r="E156" s="40">
        <f t="shared" si="9"/>
        <v>25252.711367671232</v>
      </c>
      <c r="F156" s="21">
        <v>42916</v>
      </c>
      <c r="G156" s="21">
        <v>42916</v>
      </c>
      <c r="Q156" s="41">
        <f t="shared" si="8"/>
        <v>6641446</v>
      </c>
      <c r="R156" s="59">
        <v>29</v>
      </c>
      <c r="S156" s="42">
        <v>1</v>
      </c>
    </row>
    <row r="157" spans="3:19" ht="12.75">
      <c r="C157" s="19">
        <v>141</v>
      </c>
      <c r="D157" s="40">
        <f t="shared" si="7"/>
        <v>69186</v>
      </c>
      <c r="E157" s="40">
        <f t="shared" si="9"/>
        <v>25825.63373150685</v>
      </c>
      <c r="F157" s="21"/>
      <c r="G157" s="21">
        <v>42947</v>
      </c>
      <c r="Q157" s="41">
        <f t="shared" si="8"/>
        <v>6572260</v>
      </c>
      <c r="R157" s="59">
        <v>30</v>
      </c>
      <c r="S157" s="42">
        <v>1</v>
      </c>
    </row>
    <row r="158" spans="3:19" ht="12.75">
      <c r="C158" s="19">
        <v>142</v>
      </c>
      <c r="D158" s="40">
        <f t="shared" si="7"/>
        <v>69186</v>
      </c>
      <c r="E158" s="40">
        <f t="shared" si="9"/>
        <v>25556.509669041097</v>
      </c>
      <c r="F158" s="21"/>
      <c r="G158" s="21">
        <v>42978</v>
      </c>
      <c r="Q158" s="41">
        <f t="shared" si="8"/>
        <v>6503074</v>
      </c>
      <c r="R158" s="59">
        <v>30</v>
      </c>
      <c r="S158" s="42">
        <v>1</v>
      </c>
    </row>
    <row r="159" spans="3:19" ht="12.75">
      <c r="C159" s="19">
        <v>143</v>
      </c>
      <c r="D159" s="40">
        <f t="shared" si="7"/>
        <v>69186</v>
      </c>
      <c r="E159" s="40">
        <f t="shared" si="9"/>
        <v>24471.383444383562</v>
      </c>
      <c r="F159" s="21"/>
      <c r="G159" s="21">
        <v>43008</v>
      </c>
      <c r="Q159" s="41">
        <f t="shared" si="8"/>
        <v>6433888</v>
      </c>
      <c r="R159" s="59">
        <v>29</v>
      </c>
      <c r="S159" s="42">
        <v>1</v>
      </c>
    </row>
    <row r="160" spans="3:19" ht="12.75">
      <c r="C160" s="19">
        <v>144</v>
      </c>
      <c r="D160" s="40">
        <f t="shared" si="7"/>
        <v>69186</v>
      </c>
      <c r="E160" s="40">
        <f t="shared" si="9"/>
        <v>25018.261544109588</v>
      </c>
      <c r="F160" s="21"/>
      <c r="G160" s="21">
        <v>43039</v>
      </c>
      <c r="Q160" s="41">
        <f t="shared" si="8"/>
        <v>6364702</v>
      </c>
      <c r="R160" s="59">
        <v>30</v>
      </c>
      <c r="S160" s="42">
        <v>1</v>
      </c>
    </row>
    <row r="161" spans="3:19" ht="12.75">
      <c r="C161" s="19">
        <v>145</v>
      </c>
      <c r="D161" s="40">
        <f t="shared" si="7"/>
        <v>69186</v>
      </c>
      <c r="E161" s="40">
        <f t="shared" si="9"/>
        <v>23950.498162191783</v>
      </c>
      <c r="F161" s="21"/>
      <c r="G161" s="21">
        <v>43069</v>
      </c>
      <c r="Q161" s="41">
        <f t="shared" si="8"/>
        <v>6295516</v>
      </c>
      <c r="R161" s="59">
        <v>29</v>
      </c>
      <c r="S161" s="42">
        <v>1</v>
      </c>
    </row>
    <row r="162" spans="3:19" ht="12.75">
      <c r="C162" s="19">
        <v>146</v>
      </c>
      <c r="D162" s="40">
        <f t="shared" si="7"/>
        <v>69186</v>
      </c>
      <c r="E162" s="40">
        <f t="shared" si="9"/>
        <v>24480.013419178085</v>
      </c>
      <c r="F162" s="21">
        <v>43100</v>
      </c>
      <c r="G162" s="21">
        <v>43100</v>
      </c>
      <c r="Q162" s="41">
        <f t="shared" si="8"/>
        <v>6226330</v>
      </c>
      <c r="R162" s="59">
        <v>30</v>
      </c>
      <c r="S162" s="42">
        <v>1</v>
      </c>
    </row>
    <row r="163" spans="3:19" ht="12.75">
      <c r="C163" s="19">
        <v>147</v>
      </c>
      <c r="D163" s="40">
        <f t="shared" si="7"/>
        <v>69186</v>
      </c>
      <c r="E163" s="40">
        <f t="shared" si="9"/>
        <v>24210.88935671233</v>
      </c>
      <c r="F163" s="21"/>
      <c r="G163" s="21">
        <v>43131</v>
      </c>
      <c r="Q163" s="41">
        <f t="shared" si="8"/>
        <v>6157144</v>
      </c>
      <c r="R163" s="59">
        <v>30</v>
      </c>
      <c r="S163" s="42">
        <v>1</v>
      </c>
    </row>
    <row r="164" spans="3:19" ht="12.75">
      <c r="C164" s="19">
        <v>148</v>
      </c>
      <c r="D164" s="40">
        <f t="shared" si="7"/>
        <v>69186</v>
      </c>
      <c r="E164" s="40">
        <f t="shared" si="9"/>
        <v>21623.98012821918</v>
      </c>
      <c r="F164" s="21"/>
      <c r="G164" s="21">
        <v>43159</v>
      </c>
      <c r="Q164" s="41">
        <f t="shared" si="8"/>
        <v>6087958</v>
      </c>
      <c r="R164" s="59">
        <v>27</v>
      </c>
      <c r="S164" s="42">
        <v>1</v>
      </c>
    </row>
    <row r="165" spans="3:19" ht="12.75">
      <c r="C165" s="19">
        <v>149</v>
      </c>
      <c r="D165" s="40">
        <f t="shared" si="7"/>
        <v>69186</v>
      </c>
      <c r="E165" s="40">
        <f t="shared" si="9"/>
        <v>23672.64123178082</v>
      </c>
      <c r="F165" s="21"/>
      <c r="G165" s="21">
        <v>43190</v>
      </c>
      <c r="Q165" s="41">
        <f t="shared" si="8"/>
        <v>6018772</v>
      </c>
      <c r="R165" s="59">
        <v>30</v>
      </c>
      <c r="S165" s="42">
        <v>1</v>
      </c>
    </row>
    <row r="166" spans="3:19" ht="12.75">
      <c r="C166" s="19">
        <v>150</v>
      </c>
      <c r="D166" s="40">
        <f t="shared" si="7"/>
        <v>69186</v>
      </c>
      <c r="E166" s="40">
        <f t="shared" si="9"/>
        <v>22648.28495671233</v>
      </c>
      <c r="F166" s="21"/>
      <c r="G166" s="21">
        <v>43220</v>
      </c>
      <c r="Q166" s="41">
        <f t="shared" si="8"/>
        <v>5949586</v>
      </c>
      <c r="R166" s="59">
        <v>29</v>
      </c>
      <c r="S166" s="42">
        <v>1</v>
      </c>
    </row>
    <row r="167" spans="3:19" ht="12.75">
      <c r="C167" s="19">
        <v>151</v>
      </c>
      <c r="D167" s="40">
        <f t="shared" si="7"/>
        <v>69186</v>
      </c>
      <c r="E167" s="40">
        <f t="shared" si="9"/>
        <v>23134.393106849315</v>
      </c>
      <c r="F167" s="21"/>
      <c r="G167" s="21">
        <v>43251</v>
      </c>
      <c r="Q167" s="41">
        <f t="shared" si="8"/>
        <v>5880400</v>
      </c>
      <c r="R167" s="59">
        <v>30</v>
      </c>
      <c r="S167" s="42">
        <v>1</v>
      </c>
    </row>
    <row r="168" spans="3:19" ht="12.75">
      <c r="C168" s="19">
        <v>152</v>
      </c>
      <c r="D168" s="40">
        <f t="shared" si="7"/>
        <v>69186</v>
      </c>
      <c r="E168" s="40">
        <f t="shared" si="9"/>
        <v>22127.39967452055</v>
      </c>
      <c r="F168" s="21">
        <v>43281</v>
      </c>
      <c r="G168" s="21">
        <v>43281</v>
      </c>
      <c r="Q168" s="41">
        <f t="shared" si="8"/>
        <v>5811214</v>
      </c>
      <c r="R168" s="59">
        <v>29</v>
      </c>
      <c r="S168" s="42">
        <v>1</v>
      </c>
    </row>
    <row r="169" spans="3:19" ht="12.75">
      <c r="C169" s="19">
        <v>153</v>
      </c>
      <c r="D169" s="40">
        <f t="shared" si="7"/>
        <v>69186</v>
      </c>
      <c r="E169" s="40">
        <f t="shared" si="9"/>
        <v>22596.14498191781</v>
      </c>
      <c r="F169" s="21"/>
      <c r="G169" s="21">
        <v>43312</v>
      </c>
      <c r="Q169" s="41">
        <f t="shared" si="8"/>
        <v>5742028</v>
      </c>
      <c r="R169" s="59">
        <v>30</v>
      </c>
      <c r="S169" s="42">
        <v>1</v>
      </c>
    </row>
    <row r="170" spans="3:19" ht="12.75">
      <c r="C170" s="19">
        <v>154</v>
      </c>
      <c r="D170" s="40">
        <f t="shared" si="7"/>
        <v>69186</v>
      </c>
      <c r="E170" s="40">
        <f t="shared" si="9"/>
        <v>22327.020919452058</v>
      </c>
      <c r="F170" s="21"/>
      <c r="G170" s="21">
        <v>43343</v>
      </c>
      <c r="Q170" s="41">
        <f t="shared" si="8"/>
        <v>5672842</v>
      </c>
      <c r="R170" s="59">
        <v>30</v>
      </c>
      <c r="S170" s="42">
        <v>1</v>
      </c>
    </row>
    <row r="171" spans="3:19" ht="12.75">
      <c r="C171" s="19">
        <v>155</v>
      </c>
      <c r="D171" s="40">
        <f t="shared" si="7"/>
        <v>69186</v>
      </c>
      <c r="E171" s="40">
        <f t="shared" si="9"/>
        <v>21346.071751232877</v>
      </c>
      <c r="F171" s="21"/>
      <c r="G171" s="21">
        <v>43373</v>
      </c>
      <c r="Q171" s="41">
        <f t="shared" si="8"/>
        <v>5603656</v>
      </c>
      <c r="R171" s="59">
        <v>29</v>
      </c>
      <c r="S171" s="42">
        <v>1</v>
      </c>
    </row>
    <row r="172" spans="3:19" ht="12.75">
      <c r="C172" s="19">
        <v>156</v>
      </c>
      <c r="D172" s="40">
        <f t="shared" si="7"/>
        <v>69186</v>
      </c>
      <c r="E172" s="40">
        <f t="shared" si="9"/>
        <v>21788.772794520548</v>
      </c>
      <c r="F172" s="21"/>
      <c r="G172" s="21">
        <v>43404</v>
      </c>
      <c r="Q172" s="41">
        <f t="shared" si="8"/>
        <v>5534470</v>
      </c>
      <c r="R172" s="59">
        <v>30</v>
      </c>
      <c r="S172" s="42">
        <v>1</v>
      </c>
    </row>
    <row r="173" spans="3:19" ht="12.75">
      <c r="C173" s="19">
        <v>157</v>
      </c>
      <c r="D173" s="40">
        <f t="shared" si="7"/>
        <v>69186</v>
      </c>
      <c r="E173" s="40">
        <f t="shared" si="9"/>
        <v>20825.186469041095</v>
      </c>
      <c r="F173" s="21"/>
      <c r="G173" s="21">
        <v>43434</v>
      </c>
      <c r="Q173" s="41">
        <f t="shared" si="8"/>
        <v>5465284</v>
      </c>
      <c r="R173" s="59">
        <v>29</v>
      </c>
      <c r="S173" s="42">
        <v>1</v>
      </c>
    </row>
    <row r="174" spans="3:19" ht="12.75">
      <c r="C174" s="19">
        <v>158</v>
      </c>
      <c r="D174" s="40">
        <f t="shared" si="7"/>
        <v>69186</v>
      </c>
      <c r="E174" s="40">
        <f t="shared" si="9"/>
        <v>21250.524669589042</v>
      </c>
      <c r="F174" s="21">
        <v>43465</v>
      </c>
      <c r="G174" s="21">
        <v>43465</v>
      </c>
      <c r="Q174" s="41">
        <f t="shared" si="8"/>
        <v>5396098</v>
      </c>
      <c r="R174" s="59">
        <v>30</v>
      </c>
      <c r="S174" s="42">
        <v>1</v>
      </c>
    </row>
    <row r="175" spans="3:19" ht="12.75">
      <c r="C175" s="19">
        <v>159</v>
      </c>
      <c r="D175" s="40">
        <f t="shared" si="7"/>
        <v>69186</v>
      </c>
      <c r="E175" s="40">
        <f t="shared" si="9"/>
        <v>20981.400607123287</v>
      </c>
      <c r="F175" s="21"/>
      <c r="G175" s="21">
        <v>43496</v>
      </c>
      <c r="Q175" s="41">
        <f t="shared" si="8"/>
        <v>5326912</v>
      </c>
      <c r="R175" s="59">
        <v>30</v>
      </c>
      <c r="S175" s="42">
        <v>1</v>
      </c>
    </row>
    <row r="176" spans="3:19" ht="12.75">
      <c r="C176" s="19">
        <v>160</v>
      </c>
      <c r="D176" s="40">
        <f t="shared" si="7"/>
        <v>69186</v>
      </c>
      <c r="E176" s="40">
        <f t="shared" si="9"/>
        <v>18707.022547945206</v>
      </c>
      <c r="F176" s="21"/>
      <c r="G176" s="21">
        <v>43524</v>
      </c>
      <c r="Q176" s="41">
        <f t="shared" si="8"/>
        <v>5257726</v>
      </c>
      <c r="R176" s="59">
        <v>27</v>
      </c>
      <c r="S176" s="42">
        <v>1</v>
      </c>
    </row>
    <row r="177" spans="3:19" ht="12.75">
      <c r="C177" s="19">
        <v>161</v>
      </c>
      <c r="D177" s="40">
        <f t="shared" si="7"/>
        <v>69186</v>
      </c>
      <c r="E177" s="40">
        <f t="shared" si="9"/>
        <v>20443.152482191785</v>
      </c>
      <c r="F177" s="21"/>
      <c r="G177" s="21">
        <v>43555</v>
      </c>
      <c r="Q177" s="41">
        <f t="shared" si="8"/>
        <v>5188540</v>
      </c>
      <c r="R177" s="59">
        <v>30</v>
      </c>
      <c r="S177" s="42">
        <v>1</v>
      </c>
    </row>
    <row r="178" spans="3:19" ht="12.75">
      <c r="C178" s="19">
        <v>162</v>
      </c>
      <c r="D178" s="40">
        <f t="shared" si="7"/>
        <v>69186</v>
      </c>
      <c r="E178" s="40">
        <f t="shared" si="9"/>
        <v>19522.973263561646</v>
      </c>
      <c r="F178" s="21"/>
      <c r="G178" s="21">
        <v>43585</v>
      </c>
      <c r="Q178" s="41">
        <f t="shared" si="8"/>
        <v>5119354</v>
      </c>
      <c r="R178" s="59">
        <v>29</v>
      </c>
      <c r="S178" s="42">
        <v>1</v>
      </c>
    </row>
    <row r="179" spans="3:19" ht="12.75">
      <c r="C179" s="19">
        <v>163</v>
      </c>
      <c r="D179" s="40">
        <f t="shared" si="7"/>
        <v>69186</v>
      </c>
      <c r="E179" s="40">
        <f t="shared" si="9"/>
        <v>19904.904357260275</v>
      </c>
      <c r="F179" s="21"/>
      <c r="G179" s="21">
        <v>43616</v>
      </c>
      <c r="Q179" s="41">
        <f t="shared" si="8"/>
        <v>5050168</v>
      </c>
      <c r="R179" s="59">
        <v>30</v>
      </c>
      <c r="S179" s="42">
        <v>1</v>
      </c>
    </row>
    <row r="180" spans="3:19" ht="12.75">
      <c r="C180" s="19">
        <v>164</v>
      </c>
      <c r="D180" s="40">
        <f t="shared" si="7"/>
        <v>69186</v>
      </c>
      <c r="E180" s="40">
        <f t="shared" si="9"/>
        <v>19002.087981369863</v>
      </c>
      <c r="F180" s="21">
        <v>43646</v>
      </c>
      <c r="G180" s="21">
        <v>43646</v>
      </c>
      <c r="Q180" s="41">
        <f t="shared" si="8"/>
        <v>4980982</v>
      </c>
      <c r="R180" s="59">
        <v>29</v>
      </c>
      <c r="S180" s="42">
        <v>1</v>
      </c>
    </row>
    <row r="181" spans="3:19" ht="12.75">
      <c r="C181" s="19">
        <v>165</v>
      </c>
      <c r="D181" s="40">
        <f t="shared" si="7"/>
        <v>69186</v>
      </c>
      <c r="E181" s="40">
        <f t="shared" si="9"/>
        <v>19366.65623232877</v>
      </c>
      <c r="F181" s="21"/>
      <c r="G181" s="21">
        <v>43677</v>
      </c>
      <c r="Q181" s="41">
        <f t="shared" si="8"/>
        <v>4911796</v>
      </c>
      <c r="R181" s="59">
        <v>30</v>
      </c>
      <c r="S181" s="42">
        <v>1</v>
      </c>
    </row>
    <row r="182" spans="3:19" ht="12.75">
      <c r="C182" s="19">
        <v>166</v>
      </c>
      <c r="D182" s="40">
        <f t="shared" si="7"/>
        <v>69186</v>
      </c>
      <c r="E182" s="40">
        <f t="shared" si="9"/>
        <v>19097.532169863014</v>
      </c>
      <c r="F182" s="21"/>
      <c r="G182" s="21">
        <v>43708</v>
      </c>
      <c r="Q182" s="41">
        <f t="shared" si="8"/>
        <v>4842610</v>
      </c>
      <c r="R182" s="59">
        <v>30</v>
      </c>
      <c r="S182" s="42">
        <v>1</v>
      </c>
    </row>
    <row r="183" spans="3:19" ht="12.75">
      <c r="C183" s="19">
        <v>167</v>
      </c>
      <c r="D183" s="40">
        <f t="shared" si="7"/>
        <v>69186</v>
      </c>
      <c r="E183" s="40">
        <f t="shared" si="9"/>
        <v>18220.760058082193</v>
      </c>
      <c r="F183" s="21"/>
      <c r="G183" s="21">
        <v>43738</v>
      </c>
      <c r="Q183" s="41">
        <f t="shared" si="8"/>
        <v>4773424</v>
      </c>
      <c r="R183" s="59">
        <v>29</v>
      </c>
      <c r="S183" s="42">
        <v>1</v>
      </c>
    </row>
    <row r="184" spans="3:19" ht="12.75">
      <c r="C184" s="19">
        <v>168</v>
      </c>
      <c r="D184" s="40">
        <f aca="true" t="shared" si="10" ref="D184:D247">D183</f>
        <v>69186</v>
      </c>
      <c r="E184" s="40">
        <f t="shared" si="9"/>
        <v>18559.284044931508</v>
      </c>
      <c r="F184" s="21"/>
      <c r="G184" s="21">
        <v>43769</v>
      </c>
      <c r="Q184" s="41">
        <f t="shared" si="8"/>
        <v>4704238</v>
      </c>
      <c r="R184" s="59">
        <v>30</v>
      </c>
      <c r="S184" s="42">
        <v>1</v>
      </c>
    </row>
    <row r="185" spans="3:19" ht="12.75">
      <c r="C185" s="19">
        <v>169</v>
      </c>
      <c r="D185" s="40">
        <f t="shared" si="10"/>
        <v>69186</v>
      </c>
      <c r="E185" s="40">
        <f t="shared" si="9"/>
        <v>17699.874775890414</v>
      </c>
      <c r="F185" s="21"/>
      <c r="G185" s="21">
        <v>43799</v>
      </c>
      <c r="Q185" s="41">
        <f t="shared" si="8"/>
        <v>4635052</v>
      </c>
      <c r="R185" s="59">
        <v>29</v>
      </c>
      <c r="S185" s="42">
        <v>1</v>
      </c>
    </row>
    <row r="186" spans="3:19" ht="12.75">
      <c r="C186" s="19">
        <v>170</v>
      </c>
      <c r="D186" s="40">
        <f t="shared" si="10"/>
        <v>69186</v>
      </c>
      <c r="E186" s="40">
        <f t="shared" si="9"/>
        <v>18021.03592</v>
      </c>
      <c r="F186" s="21">
        <v>43830</v>
      </c>
      <c r="G186" s="21">
        <v>43830</v>
      </c>
      <c r="Q186" s="41">
        <f t="shared" si="8"/>
        <v>4565866</v>
      </c>
      <c r="R186" s="59">
        <v>30</v>
      </c>
      <c r="S186" s="42">
        <v>1</v>
      </c>
    </row>
    <row r="187" spans="3:19" ht="12.75">
      <c r="C187" s="19">
        <v>171</v>
      </c>
      <c r="D187" s="40">
        <f t="shared" si="10"/>
        <v>69186</v>
      </c>
      <c r="E187" s="40">
        <f t="shared" si="9"/>
        <v>17751.911857534247</v>
      </c>
      <c r="F187" s="21"/>
      <c r="G187" s="21">
        <v>43861</v>
      </c>
      <c r="Q187" s="41">
        <f t="shared" si="8"/>
        <v>4496680</v>
      </c>
      <c r="R187" s="59">
        <v>30</v>
      </c>
      <c r="S187" s="42">
        <v>1</v>
      </c>
    </row>
    <row r="188" spans="3:19" ht="12.75">
      <c r="C188" s="19">
        <v>172</v>
      </c>
      <c r="D188" s="40">
        <f t="shared" si="10"/>
        <v>69186</v>
      </c>
      <c r="E188" s="40">
        <f t="shared" si="9"/>
        <v>16354.305910136985</v>
      </c>
      <c r="F188" s="21"/>
      <c r="G188" s="21">
        <v>43890</v>
      </c>
      <c r="Q188" s="41">
        <f t="shared" si="8"/>
        <v>4427494</v>
      </c>
      <c r="R188" s="59">
        <v>28</v>
      </c>
      <c r="S188" s="42">
        <v>1</v>
      </c>
    </row>
    <row r="189" spans="3:19" ht="12.75">
      <c r="C189" s="19">
        <v>173</v>
      </c>
      <c r="D189" s="40">
        <f t="shared" si="10"/>
        <v>69186</v>
      </c>
      <c r="E189" s="40">
        <f t="shared" si="9"/>
        <v>17213.66373260274</v>
      </c>
      <c r="F189" s="21"/>
      <c r="G189" s="21">
        <v>43921</v>
      </c>
      <c r="Q189" s="41">
        <f t="shared" si="8"/>
        <v>4358308</v>
      </c>
      <c r="R189" s="59">
        <v>30</v>
      </c>
      <c r="S189" s="42">
        <v>1</v>
      </c>
    </row>
    <row r="190" spans="3:19" ht="12.75">
      <c r="C190" s="19">
        <v>174</v>
      </c>
      <c r="D190" s="40">
        <f t="shared" si="10"/>
        <v>69186</v>
      </c>
      <c r="E190" s="40">
        <f t="shared" si="9"/>
        <v>16397.66157041096</v>
      </c>
      <c r="F190" s="21"/>
      <c r="G190" s="21">
        <v>43951</v>
      </c>
      <c r="Q190" s="41">
        <f t="shared" si="8"/>
        <v>4289122</v>
      </c>
      <c r="R190" s="59">
        <v>29</v>
      </c>
      <c r="S190" s="42">
        <v>1</v>
      </c>
    </row>
    <row r="191" spans="3:19" ht="12.75">
      <c r="C191" s="19">
        <v>175</v>
      </c>
      <c r="D191" s="40">
        <f t="shared" si="10"/>
        <v>69186</v>
      </c>
      <c r="E191" s="40">
        <f t="shared" si="9"/>
        <v>16675.41560767123</v>
      </c>
      <c r="F191" s="21"/>
      <c r="G191" s="21">
        <v>43982</v>
      </c>
      <c r="Q191" s="41">
        <f t="shared" si="8"/>
        <v>4219936</v>
      </c>
      <c r="R191" s="59">
        <v>30</v>
      </c>
      <c r="S191" s="42">
        <v>1</v>
      </c>
    </row>
    <row r="192" spans="3:19" ht="12.75">
      <c r="C192" s="19">
        <v>176</v>
      </c>
      <c r="D192" s="40">
        <f t="shared" si="10"/>
        <v>69186</v>
      </c>
      <c r="E192" s="40">
        <f t="shared" si="9"/>
        <v>15876.77628821918</v>
      </c>
      <c r="F192" s="21">
        <v>44012</v>
      </c>
      <c r="G192" s="21">
        <v>44012</v>
      </c>
      <c r="Q192" s="41">
        <f t="shared" si="8"/>
        <v>4150750</v>
      </c>
      <c r="R192" s="59">
        <v>29</v>
      </c>
      <c r="S192" s="42">
        <v>1</v>
      </c>
    </row>
    <row r="193" spans="3:19" ht="12.75">
      <c r="C193" s="19">
        <v>177</v>
      </c>
      <c r="D193" s="40">
        <f t="shared" si="10"/>
        <v>69186</v>
      </c>
      <c r="E193" s="40">
        <f t="shared" si="9"/>
        <v>16137.167482739726</v>
      </c>
      <c r="F193" s="21"/>
      <c r="G193" s="21">
        <v>44043</v>
      </c>
      <c r="Q193" s="41">
        <f t="shared" si="8"/>
        <v>4081564</v>
      </c>
      <c r="R193" s="59">
        <v>30</v>
      </c>
      <c r="S193" s="42">
        <v>1</v>
      </c>
    </row>
    <row r="194" spans="3:19" ht="12.75">
      <c r="C194" s="19">
        <v>178</v>
      </c>
      <c r="D194" s="40">
        <f t="shared" si="10"/>
        <v>69186</v>
      </c>
      <c r="E194" s="40">
        <f t="shared" si="9"/>
        <v>15868.043420273974</v>
      </c>
      <c r="F194" s="21"/>
      <c r="G194" s="21">
        <v>44074</v>
      </c>
      <c r="Q194" s="41">
        <f t="shared" si="8"/>
        <v>4012378</v>
      </c>
      <c r="R194" s="59">
        <v>30</v>
      </c>
      <c r="S194" s="42">
        <v>1</v>
      </c>
    </row>
    <row r="195" spans="3:19" ht="12.75">
      <c r="C195" s="19">
        <v>179</v>
      </c>
      <c r="D195" s="40">
        <f t="shared" si="10"/>
        <v>69186</v>
      </c>
      <c r="E195" s="40">
        <f t="shared" si="9"/>
        <v>15095.448364931508</v>
      </c>
      <c r="F195" s="21"/>
      <c r="G195" s="21">
        <v>44104</v>
      </c>
      <c r="Q195" s="41">
        <f t="shared" si="8"/>
        <v>3943192</v>
      </c>
      <c r="R195" s="59">
        <v>29</v>
      </c>
      <c r="S195" s="42">
        <v>1</v>
      </c>
    </row>
    <row r="196" spans="3:19" ht="12.75">
      <c r="C196" s="19">
        <v>180</v>
      </c>
      <c r="D196" s="40">
        <f t="shared" si="10"/>
        <v>69186</v>
      </c>
      <c r="E196" s="40">
        <f t="shared" si="9"/>
        <v>15329.795295342466</v>
      </c>
      <c r="F196" s="21"/>
      <c r="G196" s="21">
        <v>44135</v>
      </c>
      <c r="Q196" s="41">
        <f t="shared" si="8"/>
        <v>3874006</v>
      </c>
      <c r="R196" s="59">
        <v>30</v>
      </c>
      <c r="S196" s="42">
        <v>1</v>
      </c>
    </row>
    <row r="197" spans="3:19" ht="12.75">
      <c r="C197" s="19">
        <v>181</v>
      </c>
      <c r="D197" s="40">
        <f t="shared" si="10"/>
        <v>69186</v>
      </c>
      <c r="E197" s="40">
        <f t="shared" si="9"/>
        <v>14574.563082739725</v>
      </c>
      <c r="F197" s="21"/>
      <c r="G197" s="21">
        <v>44165</v>
      </c>
      <c r="Q197" s="41">
        <f t="shared" si="8"/>
        <v>3804820</v>
      </c>
      <c r="R197" s="59">
        <v>29</v>
      </c>
      <c r="S197" s="42">
        <v>1</v>
      </c>
    </row>
    <row r="198" spans="3:19" ht="12.75">
      <c r="C198" s="19">
        <v>182</v>
      </c>
      <c r="D198" s="40">
        <f t="shared" si="10"/>
        <v>69186</v>
      </c>
      <c r="E198" s="40">
        <f t="shared" si="9"/>
        <v>14791.547170410959</v>
      </c>
      <c r="F198" s="21">
        <v>44196</v>
      </c>
      <c r="G198" s="21">
        <v>44196</v>
      </c>
      <c r="Q198" s="41">
        <f t="shared" si="8"/>
        <v>3735634</v>
      </c>
      <c r="R198" s="59">
        <v>30</v>
      </c>
      <c r="S198" s="42">
        <v>1</v>
      </c>
    </row>
    <row r="199" spans="3:19" ht="12.75">
      <c r="C199" s="19">
        <v>183</v>
      </c>
      <c r="D199" s="40">
        <f t="shared" si="10"/>
        <v>69186</v>
      </c>
      <c r="E199" s="40">
        <f t="shared" si="9"/>
        <v>14522.423107945206</v>
      </c>
      <c r="F199" s="21"/>
      <c r="G199" s="21">
        <v>44227</v>
      </c>
      <c r="Q199" s="41">
        <f t="shared" si="8"/>
        <v>3666448</v>
      </c>
      <c r="R199" s="59">
        <v>30</v>
      </c>
      <c r="S199" s="42">
        <v>1</v>
      </c>
    </row>
    <row r="200" spans="3:19" ht="12.75">
      <c r="C200" s="19">
        <v>184</v>
      </c>
      <c r="D200" s="40">
        <f t="shared" si="10"/>
        <v>69186</v>
      </c>
      <c r="E200" s="40">
        <f t="shared" si="9"/>
        <v>12873.10738739726</v>
      </c>
      <c r="F200" s="21"/>
      <c r="G200" s="21">
        <v>44255</v>
      </c>
      <c r="Q200" s="41">
        <f t="shared" si="8"/>
        <v>3597262</v>
      </c>
      <c r="R200" s="59">
        <v>27</v>
      </c>
      <c r="S200" s="42">
        <v>1</v>
      </c>
    </row>
    <row r="201" spans="3:19" ht="12.75">
      <c r="C201" s="19">
        <v>185</v>
      </c>
      <c r="D201" s="40">
        <f t="shared" si="10"/>
        <v>69186</v>
      </c>
      <c r="E201" s="40">
        <f t="shared" si="9"/>
        <v>13984.1749830137</v>
      </c>
      <c r="F201" s="21"/>
      <c r="G201" s="21">
        <v>44286</v>
      </c>
      <c r="Q201" s="41">
        <f t="shared" si="8"/>
        <v>3528076</v>
      </c>
      <c r="R201" s="59">
        <v>30</v>
      </c>
      <c r="S201" s="42">
        <v>1</v>
      </c>
    </row>
    <row r="202" spans="3:19" ht="12.75">
      <c r="C202" s="19">
        <v>186</v>
      </c>
      <c r="D202" s="40">
        <f t="shared" si="10"/>
        <v>69186</v>
      </c>
      <c r="E202" s="40">
        <f t="shared" si="9"/>
        <v>13272.349877260276</v>
      </c>
      <c r="F202" s="21"/>
      <c r="G202" s="21">
        <v>44316</v>
      </c>
      <c r="Q202" s="41">
        <f t="shared" si="8"/>
        <v>3458890</v>
      </c>
      <c r="R202" s="59">
        <v>29</v>
      </c>
      <c r="S202" s="42">
        <v>1</v>
      </c>
    </row>
    <row r="203" spans="3:19" ht="12.75">
      <c r="C203" s="19">
        <v>187</v>
      </c>
      <c r="D203" s="40">
        <f t="shared" si="10"/>
        <v>69186</v>
      </c>
      <c r="E203" s="40">
        <f t="shared" si="9"/>
        <v>13445.926858082194</v>
      </c>
      <c r="F203" s="21"/>
      <c r="G203" s="21">
        <v>44347</v>
      </c>
      <c r="Q203" s="41">
        <f t="shared" si="8"/>
        <v>3389704</v>
      </c>
      <c r="R203" s="59">
        <v>30</v>
      </c>
      <c r="S203" s="42">
        <v>1</v>
      </c>
    </row>
    <row r="204" spans="3:19" ht="12.75">
      <c r="C204" s="19">
        <v>188</v>
      </c>
      <c r="D204" s="40">
        <f t="shared" si="10"/>
        <v>69186</v>
      </c>
      <c r="E204" s="40">
        <f t="shared" si="9"/>
        <v>12751.464595068494</v>
      </c>
      <c r="F204" s="21">
        <v>44377</v>
      </c>
      <c r="G204" s="21">
        <v>44377</v>
      </c>
      <c r="Q204" s="41">
        <f t="shared" si="8"/>
        <v>3320518</v>
      </c>
      <c r="R204" s="59">
        <v>29</v>
      </c>
      <c r="S204" s="42">
        <v>1</v>
      </c>
    </row>
    <row r="205" spans="3:19" ht="12.75">
      <c r="C205" s="19">
        <v>189</v>
      </c>
      <c r="D205" s="40">
        <f t="shared" si="10"/>
        <v>69186</v>
      </c>
      <c r="E205" s="40">
        <f t="shared" si="9"/>
        <v>12907.678733150686</v>
      </c>
      <c r="F205" s="21"/>
      <c r="G205" s="21">
        <v>44408</v>
      </c>
      <c r="Q205" s="41">
        <f t="shared" si="8"/>
        <v>3251332</v>
      </c>
      <c r="R205" s="59">
        <v>30</v>
      </c>
      <c r="S205" s="42">
        <v>1</v>
      </c>
    </row>
    <row r="206" spans="3:19" ht="12.75">
      <c r="C206" s="19">
        <v>190</v>
      </c>
      <c r="D206" s="40">
        <f t="shared" si="10"/>
        <v>69186</v>
      </c>
      <c r="E206" s="40">
        <f t="shared" si="9"/>
        <v>12638.554670684933</v>
      </c>
      <c r="F206" s="21"/>
      <c r="G206" s="21">
        <v>44439</v>
      </c>
      <c r="Q206" s="41">
        <f t="shared" si="8"/>
        <v>3182146</v>
      </c>
      <c r="R206" s="59">
        <v>30</v>
      </c>
      <c r="S206" s="42">
        <v>1</v>
      </c>
    </row>
    <row r="207" spans="3:19" ht="12.75">
      <c r="C207" s="19">
        <v>191</v>
      </c>
      <c r="D207" s="40">
        <f t="shared" si="10"/>
        <v>69186</v>
      </c>
      <c r="E207" s="40">
        <f t="shared" si="9"/>
        <v>11970.136671780821</v>
      </c>
      <c r="F207" s="21"/>
      <c r="G207" s="21">
        <v>44469</v>
      </c>
      <c r="Q207" s="41">
        <f t="shared" si="8"/>
        <v>3112960</v>
      </c>
      <c r="R207" s="59">
        <v>29</v>
      </c>
      <c r="S207" s="42">
        <v>1</v>
      </c>
    </row>
    <row r="208" spans="3:19" ht="12.75">
      <c r="C208" s="19">
        <v>192</v>
      </c>
      <c r="D208" s="40">
        <f t="shared" si="10"/>
        <v>69186</v>
      </c>
      <c r="E208" s="40">
        <f t="shared" si="9"/>
        <v>12100.306545753425</v>
      </c>
      <c r="F208" s="21"/>
      <c r="G208" s="21">
        <v>44500</v>
      </c>
      <c r="Q208" s="41">
        <f t="shared" si="8"/>
        <v>3043774</v>
      </c>
      <c r="R208" s="59">
        <v>30</v>
      </c>
      <c r="S208" s="42">
        <v>1</v>
      </c>
    </row>
    <row r="209" spans="3:19" ht="12.75">
      <c r="C209" s="19">
        <v>193</v>
      </c>
      <c r="D209" s="40">
        <f t="shared" si="10"/>
        <v>69186</v>
      </c>
      <c r="E209" s="40">
        <f t="shared" si="9"/>
        <v>11449.251389589042</v>
      </c>
      <c r="F209" s="21"/>
      <c r="G209" s="21">
        <v>44530</v>
      </c>
      <c r="Q209" s="41">
        <f aca="true" t="shared" si="11" ref="Q209:Q256">Q208-D209</f>
        <v>2974588</v>
      </c>
      <c r="R209" s="59">
        <v>29</v>
      </c>
      <c r="S209" s="42">
        <v>1</v>
      </c>
    </row>
    <row r="210" spans="3:19" ht="12.75">
      <c r="C210" s="19">
        <v>194</v>
      </c>
      <c r="D210" s="40">
        <f t="shared" si="10"/>
        <v>69186</v>
      </c>
      <c r="E210" s="40">
        <f t="shared" si="9"/>
        <v>11562.058420821919</v>
      </c>
      <c r="F210" s="21">
        <v>44561</v>
      </c>
      <c r="G210" s="21">
        <v>44561</v>
      </c>
      <c r="Q210" s="41">
        <f t="shared" si="11"/>
        <v>2905402</v>
      </c>
      <c r="R210" s="59">
        <v>30</v>
      </c>
      <c r="S210" s="42">
        <v>1</v>
      </c>
    </row>
    <row r="211" spans="3:19" ht="12.75">
      <c r="C211" s="19">
        <v>195</v>
      </c>
      <c r="D211" s="40">
        <f t="shared" si="10"/>
        <v>69186</v>
      </c>
      <c r="E211" s="40">
        <f aca="true" t="shared" si="12" ref="E211:E256">(($Q210*$G$12)/365)*(R211)+(($Q211*$G$12)/365)*(S211)</f>
        <v>11292.934358356164</v>
      </c>
      <c r="F211" s="21"/>
      <c r="G211" s="21">
        <v>44592</v>
      </c>
      <c r="Q211" s="41">
        <f t="shared" si="11"/>
        <v>2836216</v>
      </c>
      <c r="R211" s="59">
        <v>30</v>
      </c>
      <c r="S211" s="42">
        <v>1</v>
      </c>
    </row>
    <row r="212" spans="3:19" ht="12.75">
      <c r="C212" s="19">
        <v>196</v>
      </c>
      <c r="D212" s="40">
        <f t="shared" si="10"/>
        <v>69186</v>
      </c>
      <c r="E212" s="40">
        <f t="shared" si="12"/>
        <v>9956.149807123289</v>
      </c>
      <c r="F212" s="21"/>
      <c r="G212" s="21">
        <v>44620</v>
      </c>
      <c r="Q212" s="41">
        <f t="shared" si="11"/>
        <v>2767030</v>
      </c>
      <c r="R212" s="59">
        <v>27</v>
      </c>
      <c r="S212" s="42">
        <v>1</v>
      </c>
    </row>
    <row r="213" spans="3:19" ht="12.75">
      <c r="C213" s="19">
        <v>197</v>
      </c>
      <c r="D213" s="40">
        <f t="shared" si="10"/>
        <v>69186</v>
      </c>
      <c r="E213" s="40">
        <f t="shared" si="12"/>
        <v>10754.686233424658</v>
      </c>
      <c r="F213" s="21"/>
      <c r="G213" s="21">
        <v>44651</v>
      </c>
      <c r="Q213" s="41">
        <f t="shared" si="11"/>
        <v>2697844</v>
      </c>
      <c r="R213" s="59">
        <v>30</v>
      </c>
      <c r="S213" s="42">
        <v>1</v>
      </c>
    </row>
    <row r="214" spans="3:19" ht="12.75">
      <c r="C214" s="19">
        <v>198</v>
      </c>
      <c r="D214" s="40">
        <f t="shared" si="10"/>
        <v>69186</v>
      </c>
      <c r="E214" s="40">
        <f t="shared" si="12"/>
        <v>10147.03818410959</v>
      </c>
      <c r="F214" s="21"/>
      <c r="G214" s="21">
        <v>44681</v>
      </c>
      <c r="Q214" s="41">
        <f t="shared" si="11"/>
        <v>2628658</v>
      </c>
      <c r="R214" s="59">
        <v>29</v>
      </c>
      <c r="S214" s="42">
        <v>1</v>
      </c>
    </row>
    <row r="215" spans="3:19" ht="12.75">
      <c r="C215" s="19">
        <v>199</v>
      </c>
      <c r="D215" s="40">
        <f t="shared" si="10"/>
        <v>69186</v>
      </c>
      <c r="E215" s="40">
        <f t="shared" si="12"/>
        <v>10216.43810849315</v>
      </c>
      <c r="F215" s="21"/>
      <c r="G215" s="21">
        <v>44712</v>
      </c>
      <c r="Q215" s="41">
        <f t="shared" si="11"/>
        <v>2559472</v>
      </c>
      <c r="R215" s="59">
        <v>30</v>
      </c>
      <c r="S215" s="42">
        <v>1</v>
      </c>
    </row>
    <row r="216" spans="3:19" ht="12.75">
      <c r="C216" s="19">
        <v>200</v>
      </c>
      <c r="D216" s="40">
        <f t="shared" si="10"/>
        <v>69186</v>
      </c>
      <c r="E216" s="40">
        <f t="shared" si="12"/>
        <v>9626.152901917809</v>
      </c>
      <c r="F216" s="21">
        <v>44742</v>
      </c>
      <c r="G216" s="21">
        <v>44742</v>
      </c>
      <c r="Q216" s="41">
        <f t="shared" si="11"/>
        <v>2490286</v>
      </c>
      <c r="R216" s="59">
        <v>29</v>
      </c>
      <c r="S216" s="42">
        <v>1</v>
      </c>
    </row>
    <row r="217" spans="3:19" ht="12.75">
      <c r="C217" s="19">
        <v>201</v>
      </c>
      <c r="D217" s="40">
        <f t="shared" si="10"/>
        <v>69186</v>
      </c>
      <c r="E217" s="40">
        <f t="shared" si="12"/>
        <v>9678.189983561646</v>
      </c>
      <c r="F217" s="21"/>
      <c r="G217" s="21">
        <v>44773</v>
      </c>
      <c r="Q217" s="41">
        <f t="shared" si="11"/>
        <v>2421100</v>
      </c>
      <c r="R217" s="59">
        <v>30</v>
      </c>
      <c r="S217" s="42">
        <v>1</v>
      </c>
    </row>
    <row r="218" spans="3:19" ht="12.75">
      <c r="C218" s="19">
        <v>202</v>
      </c>
      <c r="D218" s="40">
        <f t="shared" si="10"/>
        <v>69186</v>
      </c>
      <c r="E218" s="40">
        <f t="shared" si="12"/>
        <v>9409.065921095891</v>
      </c>
      <c r="F218" s="21"/>
      <c r="G218" s="21">
        <v>44804</v>
      </c>
      <c r="Q218" s="41">
        <f t="shared" si="11"/>
        <v>2351914</v>
      </c>
      <c r="R218" s="59">
        <v>30</v>
      </c>
      <c r="S218" s="42">
        <v>1</v>
      </c>
    </row>
    <row r="219" spans="3:19" ht="12.75">
      <c r="C219" s="19">
        <v>203</v>
      </c>
      <c r="D219" s="40">
        <f t="shared" si="10"/>
        <v>69186</v>
      </c>
      <c r="E219" s="40">
        <f t="shared" si="12"/>
        <v>8844.824978630135</v>
      </c>
      <c r="F219" s="21"/>
      <c r="G219" s="21">
        <v>44834</v>
      </c>
      <c r="Q219" s="41">
        <f t="shared" si="11"/>
        <v>2282728</v>
      </c>
      <c r="R219" s="59">
        <v>29</v>
      </c>
      <c r="S219" s="42">
        <v>1</v>
      </c>
    </row>
    <row r="220" spans="3:19" ht="12.75">
      <c r="C220" s="19">
        <v>204</v>
      </c>
      <c r="D220" s="40">
        <f t="shared" si="10"/>
        <v>69186</v>
      </c>
      <c r="E220" s="40">
        <f t="shared" si="12"/>
        <v>8870.817796164383</v>
      </c>
      <c r="F220" s="21"/>
      <c r="G220" s="21">
        <v>44865</v>
      </c>
      <c r="Q220" s="41">
        <f t="shared" si="11"/>
        <v>2213542</v>
      </c>
      <c r="R220" s="59">
        <v>30</v>
      </c>
      <c r="S220" s="42">
        <v>1</v>
      </c>
    </row>
    <row r="221" spans="3:19" ht="12.75">
      <c r="C221" s="19">
        <v>205</v>
      </c>
      <c r="D221" s="40">
        <f t="shared" si="10"/>
        <v>69186</v>
      </c>
      <c r="E221" s="40">
        <f t="shared" si="12"/>
        <v>8323.939696438356</v>
      </c>
      <c r="F221" s="21"/>
      <c r="G221" s="21">
        <v>44895</v>
      </c>
      <c r="Q221" s="41">
        <f t="shared" si="11"/>
        <v>2144356</v>
      </c>
      <c r="R221" s="59">
        <v>29</v>
      </c>
      <c r="S221" s="42">
        <v>1</v>
      </c>
    </row>
    <row r="222" spans="3:19" ht="12.75">
      <c r="C222" s="19">
        <v>206</v>
      </c>
      <c r="D222" s="40">
        <f t="shared" si="10"/>
        <v>69186</v>
      </c>
      <c r="E222" s="40">
        <f t="shared" si="12"/>
        <v>8332.569671232875</v>
      </c>
      <c r="F222" s="21">
        <v>44926</v>
      </c>
      <c r="G222" s="21">
        <v>44926</v>
      </c>
      <c r="Q222" s="41">
        <f t="shared" si="11"/>
        <v>2075170</v>
      </c>
      <c r="R222" s="59">
        <v>30</v>
      </c>
      <c r="S222" s="42">
        <v>1</v>
      </c>
    </row>
    <row r="223" spans="3:19" ht="12.75">
      <c r="C223" s="19">
        <v>207</v>
      </c>
      <c r="D223" s="40">
        <f t="shared" si="10"/>
        <v>69186</v>
      </c>
      <c r="E223" s="40">
        <f t="shared" si="12"/>
        <v>8063.445608767123</v>
      </c>
      <c r="F223" s="21"/>
      <c r="G223" s="21">
        <v>44957</v>
      </c>
      <c r="Q223" s="41">
        <f t="shared" si="11"/>
        <v>2005984</v>
      </c>
      <c r="R223" s="59">
        <v>30</v>
      </c>
      <c r="S223" s="42">
        <v>1</v>
      </c>
    </row>
    <row r="224" spans="3:19" ht="12.75">
      <c r="C224" s="19">
        <v>208</v>
      </c>
      <c r="D224" s="40">
        <f t="shared" si="10"/>
        <v>69186</v>
      </c>
      <c r="E224" s="40">
        <f t="shared" si="12"/>
        <v>7039.192226849315</v>
      </c>
      <c r="F224" s="21"/>
      <c r="G224" s="21">
        <v>44985</v>
      </c>
      <c r="Q224" s="41">
        <f t="shared" si="11"/>
        <v>1936798</v>
      </c>
      <c r="R224" s="59">
        <v>27</v>
      </c>
      <c r="S224" s="42">
        <v>1</v>
      </c>
    </row>
    <row r="225" spans="3:19" ht="12.75">
      <c r="C225" s="19">
        <v>209</v>
      </c>
      <c r="D225" s="40">
        <f t="shared" si="10"/>
        <v>69186</v>
      </c>
      <c r="E225" s="40">
        <f t="shared" si="12"/>
        <v>7525.197483835616</v>
      </c>
      <c r="F225" s="21"/>
      <c r="G225" s="21">
        <v>45016</v>
      </c>
      <c r="Q225" s="41">
        <f t="shared" si="11"/>
        <v>1867612</v>
      </c>
      <c r="R225" s="59">
        <v>30</v>
      </c>
      <c r="S225" s="42">
        <v>1</v>
      </c>
    </row>
    <row r="226" spans="3:19" ht="12.75">
      <c r="C226" s="19">
        <v>210</v>
      </c>
      <c r="D226" s="40">
        <f t="shared" si="10"/>
        <v>69186</v>
      </c>
      <c r="E226" s="40">
        <f t="shared" si="12"/>
        <v>7021.726490958905</v>
      </c>
      <c r="F226" s="21"/>
      <c r="G226" s="21">
        <v>45046</v>
      </c>
      <c r="Q226" s="41">
        <f t="shared" si="11"/>
        <v>1798426</v>
      </c>
      <c r="R226" s="59">
        <v>29</v>
      </c>
      <c r="S226" s="42">
        <v>1</v>
      </c>
    </row>
    <row r="227" spans="3:19" ht="12.75">
      <c r="C227" s="19">
        <v>211</v>
      </c>
      <c r="D227" s="40">
        <f t="shared" si="10"/>
        <v>69186</v>
      </c>
      <c r="E227" s="40">
        <f t="shared" si="12"/>
        <v>6986.949358904109</v>
      </c>
      <c r="F227" s="21"/>
      <c r="G227" s="21">
        <v>45077</v>
      </c>
      <c r="Q227" s="41">
        <f t="shared" si="11"/>
        <v>1729240</v>
      </c>
      <c r="R227" s="59">
        <v>30</v>
      </c>
      <c r="S227" s="42">
        <v>1</v>
      </c>
    </row>
    <row r="228" spans="3:19" ht="12.75">
      <c r="C228" s="19">
        <v>212</v>
      </c>
      <c r="D228" s="40">
        <f t="shared" si="10"/>
        <v>69186</v>
      </c>
      <c r="E228" s="40">
        <f t="shared" si="12"/>
        <v>6500.841208767122</v>
      </c>
      <c r="F228" s="21">
        <v>45107</v>
      </c>
      <c r="G228" s="21">
        <v>45107</v>
      </c>
      <c r="Q228" s="41">
        <f t="shared" si="11"/>
        <v>1660054</v>
      </c>
      <c r="R228" s="59">
        <v>29</v>
      </c>
      <c r="S228" s="42">
        <v>1</v>
      </c>
    </row>
    <row r="229" spans="3:19" ht="12.75">
      <c r="C229" s="19">
        <v>213</v>
      </c>
      <c r="D229" s="40">
        <f t="shared" si="10"/>
        <v>69186</v>
      </c>
      <c r="E229" s="40">
        <f t="shared" si="12"/>
        <v>6448.701233972604</v>
      </c>
      <c r="F229" s="21"/>
      <c r="G229" s="21">
        <v>45138</v>
      </c>
      <c r="Q229" s="41">
        <f t="shared" si="11"/>
        <v>1590868</v>
      </c>
      <c r="R229" s="59">
        <v>30</v>
      </c>
      <c r="S229" s="42">
        <v>1</v>
      </c>
    </row>
    <row r="230" spans="3:19" ht="12.75">
      <c r="C230" s="19">
        <v>214</v>
      </c>
      <c r="D230" s="40">
        <f t="shared" si="10"/>
        <v>69186</v>
      </c>
      <c r="E230" s="40">
        <f t="shared" si="12"/>
        <v>6179.5771715068495</v>
      </c>
      <c r="F230" s="21"/>
      <c r="G230" s="21">
        <v>45169</v>
      </c>
      <c r="Q230" s="41">
        <f t="shared" si="11"/>
        <v>1521682</v>
      </c>
      <c r="R230" s="59">
        <v>30</v>
      </c>
      <c r="S230" s="42">
        <v>1</v>
      </c>
    </row>
    <row r="231" spans="3:19" ht="12.75">
      <c r="C231" s="19">
        <v>215</v>
      </c>
      <c r="D231" s="40">
        <f t="shared" si="10"/>
        <v>69186</v>
      </c>
      <c r="E231" s="40">
        <f t="shared" si="12"/>
        <v>5719.513285479452</v>
      </c>
      <c r="F231" s="21"/>
      <c r="G231" s="21">
        <v>45199</v>
      </c>
      <c r="Q231" s="41">
        <f t="shared" si="11"/>
        <v>1452496</v>
      </c>
      <c r="R231" s="59">
        <v>29</v>
      </c>
      <c r="S231" s="42">
        <v>1</v>
      </c>
    </row>
    <row r="232" spans="3:19" ht="12.75">
      <c r="C232" s="19">
        <v>216</v>
      </c>
      <c r="D232" s="40">
        <f t="shared" si="10"/>
        <v>69186</v>
      </c>
      <c r="E232" s="40">
        <f t="shared" si="12"/>
        <v>5641.329046575342</v>
      </c>
      <c r="F232" s="21"/>
      <c r="G232" s="21">
        <v>45230</v>
      </c>
      <c r="Q232" s="41">
        <f t="shared" si="11"/>
        <v>1383310</v>
      </c>
      <c r="R232" s="59">
        <v>30</v>
      </c>
      <c r="S232" s="42">
        <v>1</v>
      </c>
    </row>
    <row r="233" spans="3:19" ht="12.75">
      <c r="C233" s="19">
        <v>217</v>
      </c>
      <c r="D233" s="40">
        <f t="shared" si="10"/>
        <v>69186</v>
      </c>
      <c r="E233" s="40">
        <f t="shared" si="12"/>
        <v>5198.628003287671</v>
      </c>
      <c r="F233" s="21"/>
      <c r="G233" s="21">
        <v>45260</v>
      </c>
      <c r="Q233" s="41">
        <f t="shared" si="11"/>
        <v>1314124</v>
      </c>
      <c r="R233" s="59">
        <v>29</v>
      </c>
      <c r="S233" s="42">
        <v>1</v>
      </c>
    </row>
    <row r="234" spans="3:19" ht="12.75">
      <c r="C234" s="19">
        <v>218</v>
      </c>
      <c r="D234" s="40">
        <f t="shared" si="10"/>
        <v>69186</v>
      </c>
      <c r="E234" s="40">
        <f t="shared" si="12"/>
        <v>5103.0809216438365</v>
      </c>
      <c r="F234" s="21">
        <v>45291</v>
      </c>
      <c r="G234" s="21">
        <v>45291</v>
      </c>
      <c r="Q234" s="41">
        <f t="shared" si="11"/>
        <v>1244938</v>
      </c>
      <c r="R234" s="59">
        <v>30</v>
      </c>
      <c r="S234" s="42">
        <v>1</v>
      </c>
    </row>
    <row r="235" spans="3:19" ht="12.75">
      <c r="C235" s="19">
        <v>219</v>
      </c>
      <c r="D235" s="40">
        <f t="shared" si="10"/>
        <v>69186</v>
      </c>
      <c r="E235" s="40">
        <f t="shared" si="12"/>
        <v>4833.956859178083</v>
      </c>
      <c r="F235" s="21"/>
      <c r="G235" s="21">
        <v>45322</v>
      </c>
      <c r="Q235" s="41">
        <f t="shared" si="11"/>
        <v>1175752</v>
      </c>
      <c r="R235" s="59">
        <v>30</v>
      </c>
      <c r="S235" s="42">
        <v>1</v>
      </c>
    </row>
    <row r="236" spans="3:19" ht="12.75">
      <c r="C236" s="19">
        <v>220</v>
      </c>
      <c r="D236" s="40">
        <f t="shared" si="10"/>
        <v>69186</v>
      </c>
      <c r="E236" s="40">
        <f t="shared" si="12"/>
        <v>4269.767363287671</v>
      </c>
      <c r="F236" s="21"/>
      <c r="G236" s="21">
        <v>45351</v>
      </c>
      <c r="Q236" s="41">
        <f t="shared" si="11"/>
        <v>1106566</v>
      </c>
      <c r="R236" s="59">
        <v>28</v>
      </c>
      <c r="S236" s="42">
        <v>1</v>
      </c>
    </row>
    <row r="237" spans="3:19" ht="12.75">
      <c r="C237" s="19">
        <v>221</v>
      </c>
      <c r="D237" s="40">
        <f t="shared" si="10"/>
        <v>69186</v>
      </c>
      <c r="E237" s="40">
        <f t="shared" si="12"/>
        <v>4295.708734246576</v>
      </c>
      <c r="F237" s="21"/>
      <c r="G237" s="21">
        <v>45382</v>
      </c>
      <c r="Q237" s="41">
        <f t="shared" si="11"/>
        <v>1037380</v>
      </c>
      <c r="R237" s="59">
        <v>30</v>
      </c>
      <c r="S237" s="42">
        <v>1</v>
      </c>
    </row>
    <row r="238" spans="3:19" ht="12.75">
      <c r="C238" s="19">
        <v>222</v>
      </c>
      <c r="D238" s="40">
        <f t="shared" si="10"/>
        <v>69186</v>
      </c>
      <c r="E238" s="40">
        <f t="shared" si="12"/>
        <v>3896.4147978082196</v>
      </c>
      <c r="F238" s="21"/>
      <c r="G238" s="21">
        <v>45412</v>
      </c>
      <c r="Q238" s="41">
        <f t="shared" si="11"/>
        <v>968194</v>
      </c>
      <c r="R238" s="59">
        <v>29</v>
      </c>
      <c r="S238" s="42">
        <v>1</v>
      </c>
    </row>
    <row r="239" spans="3:19" ht="12.75">
      <c r="C239" s="19">
        <v>223</v>
      </c>
      <c r="D239" s="40">
        <f t="shared" si="10"/>
        <v>69186</v>
      </c>
      <c r="E239" s="40">
        <f t="shared" si="12"/>
        <v>3757.4606093150687</v>
      </c>
      <c r="F239" s="21"/>
      <c r="G239" s="21">
        <v>45443</v>
      </c>
      <c r="Q239" s="41">
        <f t="shared" si="11"/>
        <v>899008</v>
      </c>
      <c r="R239" s="59">
        <v>30</v>
      </c>
      <c r="S239" s="42">
        <v>1</v>
      </c>
    </row>
    <row r="240" spans="3:19" ht="12.75">
      <c r="C240" s="19">
        <v>224</v>
      </c>
      <c r="D240" s="40">
        <f t="shared" si="10"/>
        <v>69186</v>
      </c>
      <c r="E240" s="40">
        <f t="shared" si="12"/>
        <v>3375.529515616439</v>
      </c>
      <c r="F240" s="21">
        <v>45473</v>
      </c>
      <c r="G240" s="21">
        <v>45473</v>
      </c>
      <c r="Q240" s="41">
        <f t="shared" si="11"/>
        <v>829822</v>
      </c>
      <c r="R240" s="59">
        <v>29</v>
      </c>
      <c r="S240" s="42">
        <v>1</v>
      </c>
    </row>
    <row r="241" spans="3:19" ht="12.75">
      <c r="C241" s="19">
        <v>225</v>
      </c>
      <c r="D241" s="40">
        <f t="shared" si="10"/>
        <v>69186</v>
      </c>
      <c r="E241" s="40">
        <f t="shared" si="12"/>
        <v>3219.212484383562</v>
      </c>
      <c r="F241" s="21"/>
      <c r="G241" s="21">
        <v>45504</v>
      </c>
      <c r="Q241" s="41">
        <f t="shared" si="11"/>
        <v>760636</v>
      </c>
      <c r="R241" s="59">
        <v>30</v>
      </c>
      <c r="S241" s="42">
        <v>1</v>
      </c>
    </row>
    <row r="242" spans="3:19" ht="12.75">
      <c r="C242" s="19">
        <v>226</v>
      </c>
      <c r="D242" s="40">
        <f t="shared" si="10"/>
        <v>69186</v>
      </c>
      <c r="E242" s="40">
        <f t="shared" si="12"/>
        <v>2950.088421917808</v>
      </c>
      <c r="F242" s="21"/>
      <c r="G242" s="21">
        <v>45535</v>
      </c>
      <c r="Q242" s="41">
        <f t="shared" si="11"/>
        <v>691450</v>
      </c>
      <c r="R242" s="59">
        <v>30</v>
      </c>
      <c r="S242" s="42">
        <v>1</v>
      </c>
    </row>
    <row r="243" spans="3:19" ht="12.75">
      <c r="C243" s="19">
        <v>227</v>
      </c>
      <c r="D243" s="40">
        <f t="shared" si="10"/>
        <v>69186</v>
      </c>
      <c r="E243" s="40">
        <f t="shared" si="12"/>
        <v>2594.201592328767</v>
      </c>
      <c r="F243" s="21"/>
      <c r="G243" s="21">
        <v>45565</v>
      </c>
      <c r="Q243" s="41">
        <f t="shared" si="11"/>
        <v>622264</v>
      </c>
      <c r="R243" s="59">
        <v>29</v>
      </c>
      <c r="S243" s="42">
        <v>1</v>
      </c>
    </row>
    <row r="244" spans="3:19" ht="12.75">
      <c r="C244" s="19">
        <v>228</v>
      </c>
      <c r="D244" s="40">
        <f t="shared" si="10"/>
        <v>69186</v>
      </c>
      <c r="E244" s="40">
        <f t="shared" si="12"/>
        <v>2411.8402969863014</v>
      </c>
      <c r="F244" s="21"/>
      <c r="G244" s="21">
        <v>45596</v>
      </c>
      <c r="Q244" s="41">
        <f t="shared" si="11"/>
        <v>553078</v>
      </c>
      <c r="R244" s="59">
        <v>30</v>
      </c>
      <c r="S244" s="42">
        <v>1</v>
      </c>
    </row>
    <row r="245" spans="3:19" ht="12.75">
      <c r="C245" s="19">
        <v>229</v>
      </c>
      <c r="D245" s="40">
        <f t="shared" si="10"/>
        <v>69186</v>
      </c>
      <c r="E245" s="40">
        <f t="shared" si="12"/>
        <v>2073.316310136986</v>
      </c>
      <c r="F245" s="21"/>
      <c r="G245" s="21">
        <v>45626</v>
      </c>
      <c r="Q245" s="41">
        <f t="shared" si="11"/>
        <v>483892</v>
      </c>
      <c r="R245" s="59">
        <v>29</v>
      </c>
      <c r="S245" s="42">
        <v>1</v>
      </c>
    </row>
    <row r="246" spans="3:19" ht="12.75">
      <c r="C246" s="19">
        <v>230</v>
      </c>
      <c r="D246" s="40">
        <f t="shared" si="10"/>
        <v>69186</v>
      </c>
      <c r="E246" s="40">
        <f t="shared" si="12"/>
        <v>1873.5921720547944</v>
      </c>
      <c r="F246" s="21">
        <v>45657</v>
      </c>
      <c r="G246" s="21">
        <v>45657</v>
      </c>
      <c r="Q246" s="41">
        <f t="shared" si="11"/>
        <v>414706</v>
      </c>
      <c r="R246" s="59">
        <v>30</v>
      </c>
      <c r="S246" s="42">
        <v>1</v>
      </c>
    </row>
    <row r="247" spans="3:19" ht="12.75">
      <c r="C247" s="19">
        <v>231</v>
      </c>
      <c r="D247" s="40">
        <f t="shared" si="10"/>
        <v>69186</v>
      </c>
      <c r="E247" s="40">
        <f t="shared" si="12"/>
        <v>1604.4681095890414</v>
      </c>
      <c r="F247" s="21"/>
      <c r="G247" s="21">
        <v>45688</v>
      </c>
      <c r="Q247" s="41">
        <f t="shared" si="11"/>
        <v>345520</v>
      </c>
      <c r="R247" s="59">
        <v>30</v>
      </c>
      <c r="S247" s="42">
        <v>1</v>
      </c>
    </row>
    <row r="248" spans="3:19" ht="12.75">
      <c r="C248" s="19">
        <v>232</v>
      </c>
      <c r="D248" s="40">
        <f>D247</f>
        <v>69186</v>
      </c>
      <c r="E248" s="40">
        <f t="shared" si="12"/>
        <v>1205.2770663013698</v>
      </c>
      <c r="F248" s="21"/>
      <c r="G248" s="21">
        <v>45716</v>
      </c>
      <c r="Q248" s="41">
        <f t="shared" si="11"/>
        <v>276334</v>
      </c>
      <c r="R248" s="59">
        <v>27</v>
      </c>
      <c r="S248" s="42">
        <v>1</v>
      </c>
    </row>
    <row r="249" spans="3:19" ht="12.75">
      <c r="C249" s="19">
        <v>233</v>
      </c>
      <c r="D249" s="40">
        <f>D248</f>
        <v>69186</v>
      </c>
      <c r="E249" s="40">
        <f t="shared" si="12"/>
        <v>1066.219984657534</v>
      </c>
      <c r="F249" s="21"/>
      <c r="G249" s="21">
        <v>45747</v>
      </c>
      <c r="Q249" s="41">
        <f t="shared" si="11"/>
        <v>207148</v>
      </c>
      <c r="R249" s="59">
        <v>30</v>
      </c>
      <c r="S249" s="42">
        <v>1</v>
      </c>
    </row>
    <row r="250" spans="3:19" ht="12.75">
      <c r="C250" s="19">
        <v>234</v>
      </c>
      <c r="D250" s="40">
        <f>D249</f>
        <v>69186</v>
      </c>
      <c r="E250" s="40">
        <f t="shared" si="12"/>
        <v>771.1031046575342</v>
      </c>
      <c r="F250" s="21"/>
      <c r="G250" s="21">
        <v>45777</v>
      </c>
      <c r="Q250" s="41">
        <f t="shared" si="11"/>
        <v>137962</v>
      </c>
      <c r="R250" s="59">
        <v>29</v>
      </c>
      <c r="S250" s="42">
        <v>1</v>
      </c>
    </row>
    <row r="251" spans="3:19" ht="12.75">
      <c r="C251" s="19">
        <v>235</v>
      </c>
      <c r="D251" s="40">
        <f>D250</f>
        <v>69186</v>
      </c>
      <c r="E251" s="40">
        <f t="shared" si="12"/>
        <v>527.9718597260274</v>
      </c>
      <c r="F251" s="21"/>
      <c r="G251" s="21">
        <v>45808</v>
      </c>
      <c r="Q251" s="41">
        <f t="shared" si="11"/>
        <v>68776</v>
      </c>
      <c r="R251" s="59">
        <v>30</v>
      </c>
      <c r="S251" s="42">
        <v>1</v>
      </c>
    </row>
    <row r="252" spans="3:19" ht="12.75">
      <c r="C252" s="19">
        <v>236</v>
      </c>
      <c r="D252" s="40">
        <f>25594+28230+14952</f>
        <v>68776</v>
      </c>
      <c r="E252" s="40">
        <f t="shared" si="12"/>
        <v>250.2692690410959</v>
      </c>
      <c r="F252" s="21">
        <v>45838</v>
      </c>
      <c r="G252" s="21">
        <v>45838</v>
      </c>
      <c r="Q252" s="41">
        <f t="shared" si="11"/>
        <v>0</v>
      </c>
      <c r="R252" s="59">
        <v>29</v>
      </c>
      <c r="S252" s="42">
        <v>1</v>
      </c>
    </row>
    <row r="253" spans="3:19" ht="12.75">
      <c r="C253" s="19">
        <v>237</v>
      </c>
      <c r="D253" s="40"/>
      <c r="E253" s="40">
        <f t="shared" si="12"/>
        <v>0</v>
      </c>
      <c r="F253" s="21"/>
      <c r="G253" s="21">
        <v>45869</v>
      </c>
      <c r="Q253" s="41">
        <f t="shared" si="11"/>
        <v>0</v>
      </c>
      <c r="R253" s="59">
        <v>30</v>
      </c>
      <c r="S253" s="42">
        <v>1</v>
      </c>
    </row>
    <row r="254" spans="3:19" ht="12.75">
      <c r="C254" s="19">
        <v>238</v>
      </c>
      <c r="D254" s="40"/>
      <c r="E254" s="40">
        <f t="shared" si="12"/>
        <v>0</v>
      </c>
      <c r="F254" s="21"/>
      <c r="G254" s="21">
        <v>45900</v>
      </c>
      <c r="Q254" s="41">
        <f t="shared" si="11"/>
        <v>0</v>
      </c>
      <c r="R254" s="59">
        <v>30</v>
      </c>
      <c r="S254" s="42">
        <v>1</v>
      </c>
    </row>
    <row r="255" spans="3:19" ht="12.75">
      <c r="C255" s="19">
        <v>239</v>
      </c>
      <c r="D255" s="40"/>
      <c r="E255" s="40">
        <f t="shared" si="12"/>
        <v>0</v>
      </c>
      <c r="F255" s="21"/>
      <c r="G255" s="21">
        <v>45930</v>
      </c>
      <c r="Q255" s="41">
        <f t="shared" si="11"/>
        <v>0</v>
      </c>
      <c r="R255" s="59">
        <v>29</v>
      </c>
      <c r="S255" s="42">
        <v>1</v>
      </c>
    </row>
    <row r="256" spans="3:19" ht="12.75">
      <c r="C256" s="19">
        <v>240</v>
      </c>
      <c r="D256" s="40"/>
      <c r="E256" s="40">
        <f t="shared" si="12"/>
        <v>0</v>
      </c>
      <c r="F256" s="21"/>
      <c r="G256" s="21">
        <v>45961</v>
      </c>
      <c r="Q256" s="41">
        <f t="shared" si="11"/>
        <v>0</v>
      </c>
      <c r="R256" s="59">
        <v>30</v>
      </c>
      <c r="S256" s="42">
        <v>1</v>
      </c>
    </row>
    <row r="260" spans="4:5" ht="12.75">
      <c r="D260" s="25">
        <f>SUM(D17:D256)</f>
        <v>14725000</v>
      </c>
      <c r="E260" s="25">
        <f>SUM(E17:E256)</f>
        <v>6720496.355198905</v>
      </c>
    </row>
  </sheetData>
  <sheetProtection selectLockedCells="1" selectUnlockedCells="1"/>
  <mergeCells count="4">
    <mergeCell ref="A1:N1"/>
    <mergeCell ref="D14:E14"/>
    <mergeCell ref="F14:G14"/>
    <mergeCell ref="J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="75" zoomScaleNormal="75" workbookViewId="0" topLeftCell="A70">
      <selection activeCell="D100" sqref="D100"/>
    </sheetView>
  </sheetViews>
  <sheetFormatPr defaultColWidth="9.00390625" defaultRowHeight="12.75"/>
  <cols>
    <col min="3" max="3" width="4.75390625" style="0" customWidth="1"/>
    <col min="4" max="4" width="14.125" style="0" customWidth="1"/>
    <col min="5" max="5" width="18.75390625" style="0" customWidth="1"/>
    <col min="6" max="6" width="12.25390625" style="0" customWidth="1"/>
    <col min="7" max="7" width="17.00390625" style="0" customWidth="1"/>
    <col min="8" max="12" width="0" style="0" hidden="1" customWidth="1"/>
    <col min="13" max="20" width="23.125" style="0" customWidth="1"/>
    <col min="21" max="21" width="4.75390625" style="0" customWidth="1"/>
    <col min="22" max="22" width="3.875" style="0" customWidth="1"/>
    <col min="23" max="23" width="16.125" style="0" customWidth="1"/>
  </cols>
  <sheetData>
    <row r="1" spans="1:20" s="3" customFormat="1" ht="19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3:20" ht="17.2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11" s="6" customFormat="1" ht="15">
      <c r="C3" s="7"/>
      <c r="G3" s="8"/>
      <c r="I3" s="7"/>
      <c r="K3" s="9"/>
    </row>
    <row r="4" spans="3:11" s="6" customFormat="1" ht="15">
      <c r="C4" s="7" t="s">
        <v>7</v>
      </c>
      <c r="E4" s="8" t="s">
        <v>25</v>
      </c>
      <c r="G4" s="8"/>
      <c r="I4" s="7"/>
      <c r="K4" s="9"/>
    </row>
    <row r="5" spans="3:11" s="6" customFormat="1" ht="15">
      <c r="C5" s="7" t="s">
        <v>9</v>
      </c>
      <c r="E5" s="26" t="s">
        <v>10</v>
      </c>
      <c r="F5" s="26"/>
      <c r="K5" s="9"/>
    </row>
    <row r="6" spans="3:11" s="6" customFormat="1" ht="15">
      <c r="C6" s="7"/>
      <c r="E6"/>
      <c r="G6" s="27"/>
      <c r="I6" s="7"/>
      <c r="K6" s="9"/>
    </row>
    <row r="7" spans="3:9" s="6" customFormat="1" ht="15">
      <c r="C7" s="7" t="s">
        <v>11</v>
      </c>
      <c r="G7" s="28">
        <v>1500000</v>
      </c>
      <c r="I7" s="7"/>
    </row>
    <row r="8" spans="3:7" s="6" customFormat="1" ht="15">
      <c r="C8" s="7" t="s">
        <v>15</v>
      </c>
      <c r="G8" s="29">
        <v>0.1041</v>
      </c>
    </row>
    <row r="10" spans="3:28" s="13" customFormat="1" ht="41.25" customHeight="1">
      <c r="C10" s="10" t="s">
        <v>1</v>
      </c>
      <c r="D10" s="11" t="s">
        <v>17</v>
      </c>
      <c r="E10" s="11"/>
      <c r="F10" s="11" t="s">
        <v>18</v>
      </c>
      <c r="G10" s="11"/>
      <c r="H10" s="30" t="s">
        <v>19</v>
      </c>
      <c r="I10" s="30" t="s">
        <v>20</v>
      </c>
      <c r="J10" s="11" t="s">
        <v>21</v>
      </c>
      <c r="K10" s="11"/>
      <c r="L10" s="30" t="s">
        <v>22</v>
      </c>
      <c r="M10" s="31"/>
      <c r="N10" s="31"/>
      <c r="O10" s="31"/>
      <c r="P10" s="31"/>
      <c r="Q10" s="31"/>
      <c r="R10" s="31"/>
      <c r="S10" s="31"/>
      <c r="T10" s="31"/>
      <c r="U10" s="60"/>
      <c r="V10" s="60"/>
      <c r="W10" s="12"/>
      <c r="X10" s="12"/>
      <c r="Y10" s="12"/>
      <c r="Z10" s="12"/>
      <c r="AA10" s="12"/>
      <c r="AB10" s="12"/>
    </row>
    <row r="11" spans="3:22" s="16" customFormat="1" ht="30.75" customHeight="1">
      <c r="C11" s="14"/>
      <c r="D11" s="32" t="s">
        <v>23</v>
      </c>
      <c r="E11" s="32" t="s">
        <v>24</v>
      </c>
      <c r="F11" s="15" t="s">
        <v>3</v>
      </c>
      <c r="G11" s="15" t="s">
        <v>4</v>
      </c>
      <c r="H11" s="33"/>
      <c r="I11" s="34"/>
      <c r="J11" s="15" t="s">
        <v>3</v>
      </c>
      <c r="K11" s="15" t="s">
        <v>4</v>
      </c>
      <c r="L11" s="19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3:25" s="16" customFormat="1" ht="11.25" customHeight="1">
      <c r="C12" s="35" t="s">
        <v>5</v>
      </c>
      <c r="D12" s="36">
        <v>2</v>
      </c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7"/>
      <c r="N12" s="37"/>
      <c r="O12" s="37"/>
      <c r="P12" s="37"/>
      <c r="Q12" s="37"/>
      <c r="R12" s="37"/>
      <c r="S12" s="37"/>
      <c r="T12" s="37"/>
      <c r="U12" s="23"/>
      <c r="V12" s="23"/>
      <c r="W12" s="38">
        <f>G7</f>
        <v>1500000</v>
      </c>
      <c r="X12" s="39">
        <v>360</v>
      </c>
      <c r="Y12" s="39"/>
    </row>
    <row r="13" spans="1:25" s="19" customFormat="1" ht="12.75">
      <c r="A13" s="23"/>
      <c r="B13" s="23"/>
      <c r="C13" s="19">
        <v>1</v>
      </c>
      <c r="D13" s="40"/>
      <c r="E13" s="40">
        <f>(($W12*$G$8)/360)*(X13)+(($W13*$G$8)/360)*(Y13)</f>
        <v>8241.25</v>
      </c>
      <c r="F13" s="21"/>
      <c r="G13" s="21">
        <v>37376</v>
      </c>
      <c r="H13" s="40"/>
      <c r="M13" s="23"/>
      <c r="N13" s="23"/>
      <c r="O13" s="23"/>
      <c r="P13" s="23"/>
      <c r="Q13" s="23"/>
      <c r="R13" s="23"/>
      <c r="S13" s="23"/>
      <c r="T13" s="23"/>
      <c r="U13" s="23"/>
      <c r="V13" s="61"/>
      <c r="W13" s="41">
        <f aca="true" t="shared" si="0" ref="W13:W76">W12-D13</f>
        <v>1500000</v>
      </c>
      <c r="X13" s="42">
        <v>0</v>
      </c>
      <c r="Y13" s="42">
        <v>19</v>
      </c>
    </row>
    <row r="14" spans="1:25" s="19" customFormat="1" ht="12.75">
      <c r="A14" s="23"/>
      <c r="B14" s="23"/>
      <c r="C14" s="19">
        <v>2</v>
      </c>
      <c r="D14" s="40"/>
      <c r="E14" s="40">
        <f>(($W13*$G$8)/360)*(X14)+(($W14*$G$8)/360)*(Y14)</f>
        <v>13012.5</v>
      </c>
      <c r="F14" s="21"/>
      <c r="G14" s="21">
        <v>37407</v>
      </c>
      <c r="H14" s="40"/>
      <c r="M14" s="23"/>
      <c r="N14" s="23"/>
      <c r="O14" s="23"/>
      <c r="P14" s="23"/>
      <c r="Q14" s="23"/>
      <c r="R14" s="23"/>
      <c r="S14" s="23"/>
      <c r="T14" s="23"/>
      <c r="U14" s="23"/>
      <c r="V14" s="61"/>
      <c r="W14" s="41">
        <f t="shared" si="0"/>
        <v>1500000</v>
      </c>
      <c r="X14" s="42">
        <v>29</v>
      </c>
      <c r="Y14" s="42">
        <v>1</v>
      </c>
    </row>
    <row r="15" spans="1:25" s="19" customFormat="1" ht="12.75">
      <c r="A15" s="23"/>
      <c r="B15" s="23"/>
      <c r="C15" s="19">
        <v>3</v>
      </c>
      <c r="D15" s="40"/>
      <c r="E15" s="40">
        <f aca="true" t="shared" si="1" ref="E15:E78">(($W14*$G$8)/360)*(X15)+(($W15*$G$8)/360)*(Y15)</f>
        <v>13012.5</v>
      </c>
      <c r="F15" s="21"/>
      <c r="G15" s="21">
        <v>37437</v>
      </c>
      <c r="H15" s="40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41">
        <f t="shared" si="0"/>
        <v>1500000</v>
      </c>
      <c r="X15" s="42">
        <v>29</v>
      </c>
      <c r="Y15" s="42">
        <v>1</v>
      </c>
    </row>
    <row r="16" spans="1:25" s="19" customFormat="1" ht="12.75">
      <c r="A16" s="23"/>
      <c r="B16" s="23"/>
      <c r="C16" s="19">
        <v>4</v>
      </c>
      <c r="D16" s="40"/>
      <c r="E16" s="40">
        <f t="shared" si="1"/>
        <v>13012.5</v>
      </c>
      <c r="F16" s="21"/>
      <c r="G16" s="21">
        <v>37468</v>
      </c>
      <c r="H16" s="40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41">
        <f t="shared" si="0"/>
        <v>1500000</v>
      </c>
      <c r="X16" s="42">
        <v>29</v>
      </c>
      <c r="Y16" s="42">
        <v>1</v>
      </c>
    </row>
    <row r="17" spans="1:25" s="19" customFormat="1" ht="12.75">
      <c r="A17" s="23"/>
      <c r="B17" s="23"/>
      <c r="C17" s="19">
        <v>5</v>
      </c>
      <c r="D17" s="40"/>
      <c r="E17" s="40">
        <f t="shared" si="1"/>
        <v>13012.5</v>
      </c>
      <c r="F17" s="21"/>
      <c r="G17" s="21">
        <v>37499</v>
      </c>
      <c r="H17" s="40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41">
        <f t="shared" si="0"/>
        <v>1500000</v>
      </c>
      <c r="X17" s="42">
        <v>29</v>
      </c>
      <c r="Y17" s="42">
        <v>1</v>
      </c>
    </row>
    <row r="18" spans="1:25" s="19" customFormat="1" ht="12.75">
      <c r="A18" s="23"/>
      <c r="B18" s="23"/>
      <c r="C18" s="19">
        <v>6</v>
      </c>
      <c r="D18" s="40"/>
      <c r="E18" s="40">
        <f t="shared" si="1"/>
        <v>13012.5</v>
      </c>
      <c r="F18" s="21"/>
      <c r="G18" s="21">
        <v>37529</v>
      </c>
      <c r="H18" s="40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41">
        <f t="shared" si="0"/>
        <v>1500000</v>
      </c>
      <c r="X18" s="42">
        <v>29</v>
      </c>
      <c r="Y18" s="42">
        <v>1</v>
      </c>
    </row>
    <row r="19" spans="1:25" s="19" customFormat="1" ht="12.75">
      <c r="A19" s="23"/>
      <c r="B19" s="23"/>
      <c r="C19" s="19">
        <v>7</v>
      </c>
      <c r="D19" s="40"/>
      <c r="E19" s="40">
        <f t="shared" si="1"/>
        <v>13012.5</v>
      </c>
      <c r="F19" s="21"/>
      <c r="G19" s="21">
        <v>37560</v>
      </c>
      <c r="H19" s="40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41">
        <f t="shared" si="0"/>
        <v>1500000</v>
      </c>
      <c r="X19" s="42">
        <v>29</v>
      </c>
      <c r="Y19" s="42">
        <v>1</v>
      </c>
    </row>
    <row r="20" spans="1:25" s="19" customFormat="1" ht="12.75">
      <c r="A20" s="23"/>
      <c r="B20" s="23"/>
      <c r="C20" s="19">
        <v>8</v>
      </c>
      <c r="D20" s="40"/>
      <c r="E20" s="40">
        <f t="shared" si="1"/>
        <v>13012.5</v>
      </c>
      <c r="F20" s="21"/>
      <c r="G20" s="21">
        <v>37590</v>
      </c>
      <c r="H20" s="40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41">
        <f t="shared" si="0"/>
        <v>1500000</v>
      </c>
      <c r="X20" s="42">
        <v>29</v>
      </c>
      <c r="Y20" s="42">
        <v>1</v>
      </c>
    </row>
    <row r="21" spans="1:25" s="19" customFormat="1" ht="12.75">
      <c r="A21" s="23"/>
      <c r="B21" s="23"/>
      <c r="C21" s="19">
        <v>9</v>
      </c>
      <c r="D21" s="40"/>
      <c r="E21" s="40">
        <f t="shared" si="1"/>
        <v>13012.5</v>
      </c>
      <c r="F21" s="21"/>
      <c r="G21" s="21">
        <v>37621</v>
      </c>
      <c r="H21" s="40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41">
        <f t="shared" si="0"/>
        <v>1500000</v>
      </c>
      <c r="X21" s="42">
        <v>29</v>
      </c>
      <c r="Y21" s="42">
        <v>1</v>
      </c>
    </row>
    <row r="22" spans="1:25" s="19" customFormat="1" ht="12.75">
      <c r="A22" s="23"/>
      <c r="B22" s="23"/>
      <c r="C22" s="19">
        <v>10</v>
      </c>
      <c r="D22" s="40"/>
      <c r="E22" s="40">
        <f t="shared" si="1"/>
        <v>13012.5</v>
      </c>
      <c r="F22" s="21"/>
      <c r="G22" s="21">
        <v>37652</v>
      </c>
      <c r="H22" s="40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41">
        <f t="shared" si="0"/>
        <v>1500000</v>
      </c>
      <c r="X22" s="42">
        <v>29</v>
      </c>
      <c r="Y22" s="42">
        <v>1</v>
      </c>
    </row>
    <row r="23" spans="1:25" s="19" customFormat="1" ht="12.75">
      <c r="A23" s="23"/>
      <c r="B23" s="23"/>
      <c r="C23" s="19">
        <v>11</v>
      </c>
      <c r="D23" s="40"/>
      <c r="E23" s="40">
        <f t="shared" si="1"/>
        <v>13012.5</v>
      </c>
      <c r="F23" s="21"/>
      <c r="G23" s="21">
        <v>37680</v>
      </c>
      <c r="H23" s="40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41">
        <f t="shared" si="0"/>
        <v>1500000</v>
      </c>
      <c r="X23" s="42">
        <v>29</v>
      </c>
      <c r="Y23" s="42">
        <v>1</v>
      </c>
    </row>
    <row r="24" spans="1:25" s="19" customFormat="1" ht="12.75">
      <c r="A24" s="23"/>
      <c r="B24" s="23"/>
      <c r="C24" s="19">
        <v>12</v>
      </c>
      <c r="D24" s="40"/>
      <c r="E24" s="40">
        <f t="shared" si="1"/>
        <v>13012.5</v>
      </c>
      <c r="F24" s="21"/>
      <c r="G24" s="21">
        <v>37711</v>
      </c>
      <c r="H24" s="40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41">
        <f t="shared" si="0"/>
        <v>1500000</v>
      </c>
      <c r="X24" s="42">
        <v>29</v>
      </c>
      <c r="Y24" s="42">
        <v>1</v>
      </c>
    </row>
    <row r="25" spans="1:25" s="19" customFormat="1" ht="12.75">
      <c r="A25" s="23"/>
      <c r="B25" s="23"/>
      <c r="C25" s="19">
        <v>13</v>
      </c>
      <c r="D25" s="40">
        <v>62500</v>
      </c>
      <c r="E25" s="40">
        <f t="shared" si="1"/>
        <v>12994.427083333334</v>
      </c>
      <c r="F25" s="21">
        <v>37741</v>
      </c>
      <c r="G25" s="21">
        <v>37741</v>
      </c>
      <c r="H25" s="4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41">
        <f t="shared" si="0"/>
        <v>1437500</v>
      </c>
      <c r="X25" s="42">
        <v>29</v>
      </c>
      <c r="Y25" s="42">
        <v>1</v>
      </c>
    </row>
    <row r="26" spans="1:25" s="19" customFormat="1" ht="12.75">
      <c r="A26" s="23"/>
      <c r="B26" s="23"/>
      <c r="C26" s="19">
        <v>14</v>
      </c>
      <c r="D26" s="40"/>
      <c r="E26" s="40">
        <f t="shared" si="1"/>
        <v>12470.3125</v>
      </c>
      <c r="F26" s="21"/>
      <c r="G26" s="21">
        <v>37772</v>
      </c>
      <c r="H26" s="40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41">
        <f t="shared" si="0"/>
        <v>1437500</v>
      </c>
      <c r="X26" s="42">
        <v>29</v>
      </c>
      <c r="Y26" s="42">
        <v>1</v>
      </c>
    </row>
    <row r="27" spans="1:25" s="19" customFormat="1" ht="12.75">
      <c r="A27" s="23"/>
      <c r="B27" s="23"/>
      <c r="C27" s="19">
        <v>15</v>
      </c>
      <c r="D27" s="40"/>
      <c r="E27" s="40">
        <f t="shared" si="1"/>
        <v>12470.3125</v>
      </c>
      <c r="F27" s="21"/>
      <c r="G27" s="21">
        <v>37802</v>
      </c>
      <c r="H27" s="40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41">
        <f t="shared" si="0"/>
        <v>1437500</v>
      </c>
      <c r="X27" s="42">
        <v>29</v>
      </c>
      <c r="Y27" s="42">
        <v>1</v>
      </c>
    </row>
    <row r="28" spans="1:25" s="19" customFormat="1" ht="12.75">
      <c r="A28" s="23"/>
      <c r="B28" s="23"/>
      <c r="C28" s="19">
        <v>16</v>
      </c>
      <c r="D28" s="40">
        <v>62500</v>
      </c>
      <c r="E28" s="40">
        <f t="shared" si="1"/>
        <v>12452.239583333332</v>
      </c>
      <c r="F28" s="21">
        <v>37833</v>
      </c>
      <c r="G28" s="21">
        <v>37833</v>
      </c>
      <c r="H28" s="40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41">
        <f t="shared" si="0"/>
        <v>1375000</v>
      </c>
      <c r="X28" s="42">
        <v>29</v>
      </c>
      <c r="Y28" s="42">
        <v>1</v>
      </c>
    </row>
    <row r="29" spans="1:25" s="19" customFormat="1" ht="12.75">
      <c r="A29" s="23"/>
      <c r="B29" s="23"/>
      <c r="C29" s="19">
        <v>17</v>
      </c>
      <c r="D29" s="40"/>
      <c r="E29" s="40">
        <f t="shared" si="1"/>
        <v>11928.125</v>
      </c>
      <c r="F29" s="21"/>
      <c r="G29" s="21">
        <v>37864</v>
      </c>
      <c r="H29" s="40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41">
        <f t="shared" si="0"/>
        <v>1375000</v>
      </c>
      <c r="X29" s="42">
        <v>29</v>
      </c>
      <c r="Y29" s="42">
        <v>1</v>
      </c>
    </row>
    <row r="30" spans="1:25" s="19" customFormat="1" ht="12.75">
      <c r="A30" s="23"/>
      <c r="B30" s="23"/>
      <c r="C30" s="19">
        <v>18</v>
      </c>
      <c r="D30" s="40"/>
      <c r="E30" s="40">
        <f t="shared" si="1"/>
        <v>11928.125</v>
      </c>
      <c r="F30" s="21"/>
      <c r="G30" s="21">
        <v>37894</v>
      </c>
      <c r="H30" s="40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41">
        <f t="shared" si="0"/>
        <v>1375000</v>
      </c>
      <c r="X30" s="42">
        <v>29</v>
      </c>
      <c r="Y30" s="42">
        <v>1</v>
      </c>
    </row>
    <row r="31" spans="1:25" s="19" customFormat="1" ht="12.75">
      <c r="A31" s="23"/>
      <c r="B31" s="23"/>
      <c r="C31" s="19">
        <v>19</v>
      </c>
      <c r="D31" s="40">
        <v>62500</v>
      </c>
      <c r="E31" s="40">
        <f t="shared" si="1"/>
        <v>11910.052083333334</v>
      </c>
      <c r="F31" s="21">
        <v>37925</v>
      </c>
      <c r="G31" s="21">
        <v>37925</v>
      </c>
      <c r="H31" s="40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41">
        <f t="shared" si="0"/>
        <v>1312500</v>
      </c>
      <c r="X31" s="42">
        <v>29</v>
      </c>
      <c r="Y31" s="42">
        <v>1</v>
      </c>
    </row>
    <row r="32" spans="1:25" s="19" customFormat="1" ht="12.75">
      <c r="A32" s="23"/>
      <c r="B32" s="23"/>
      <c r="C32" s="19">
        <v>20</v>
      </c>
      <c r="D32" s="40"/>
      <c r="E32" s="40">
        <f t="shared" si="1"/>
        <v>11385.9375</v>
      </c>
      <c r="F32" s="21"/>
      <c r="G32" s="21">
        <v>37955</v>
      </c>
      <c r="H32" s="40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41">
        <f t="shared" si="0"/>
        <v>1312500</v>
      </c>
      <c r="X32" s="42">
        <v>29</v>
      </c>
      <c r="Y32" s="42">
        <v>1</v>
      </c>
    </row>
    <row r="33" spans="1:25" s="19" customFormat="1" ht="12.75">
      <c r="A33" s="23"/>
      <c r="B33" s="23"/>
      <c r="C33" s="19">
        <v>21</v>
      </c>
      <c r="D33" s="40"/>
      <c r="E33" s="40">
        <f t="shared" si="1"/>
        <v>11385.9375</v>
      </c>
      <c r="F33" s="21"/>
      <c r="G33" s="21">
        <v>37986</v>
      </c>
      <c r="H33" s="40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41">
        <f t="shared" si="0"/>
        <v>1312500</v>
      </c>
      <c r="X33" s="42">
        <v>29</v>
      </c>
      <c r="Y33" s="42">
        <v>1</v>
      </c>
    </row>
    <row r="34" spans="1:25" s="19" customFormat="1" ht="12.75">
      <c r="A34" s="23"/>
      <c r="B34" s="23"/>
      <c r="C34" s="19">
        <v>22</v>
      </c>
      <c r="D34" s="40">
        <v>62500</v>
      </c>
      <c r="E34" s="40">
        <f t="shared" si="1"/>
        <v>11367.864583333334</v>
      </c>
      <c r="F34" s="21">
        <v>38016</v>
      </c>
      <c r="G34" s="21">
        <v>38016</v>
      </c>
      <c r="H34" s="40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41">
        <f t="shared" si="0"/>
        <v>1250000</v>
      </c>
      <c r="X34" s="42">
        <v>29</v>
      </c>
      <c r="Y34" s="42">
        <v>1</v>
      </c>
    </row>
    <row r="35" spans="1:25" s="19" customFormat="1" ht="12.75">
      <c r="A35" s="23"/>
      <c r="B35" s="23"/>
      <c r="C35" s="19">
        <v>23</v>
      </c>
      <c r="D35" s="40"/>
      <c r="E35" s="40">
        <f t="shared" si="1"/>
        <v>10843.75</v>
      </c>
      <c r="F35" s="21"/>
      <c r="G35" s="21">
        <v>38046</v>
      </c>
      <c r="H35" s="40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41">
        <f t="shared" si="0"/>
        <v>1250000</v>
      </c>
      <c r="X35" s="42">
        <v>29</v>
      </c>
      <c r="Y35" s="42">
        <v>1</v>
      </c>
    </row>
    <row r="36" spans="1:25" s="19" customFormat="1" ht="12.75">
      <c r="A36" s="23"/>
      <c r="B36" s="23"/>
      <c r="C36" s="19">
        <v>24</v>
      </c>
      <c r="D36" s="40"/>
      <c r="E36" s="40">
        <f t="shared" si="1"/>
        <v>10843.75</v>
      </c>
      <c r="F36" s="21"/>
      <c r="G36" s="21">
        <v>38077</v>
      </c>
      <c r="H36" s="40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41">
        <f t="shared" si="0"/>
        <v>1250000</v>
      </c>
      <c r="X36" s="42">
        <v>29</v>
      </c>
      <c r="Y36" s="42">
        <v>1</v>
      </c>
    </row>
    <row r="37" spans="1:25" s="19" customFormat="1" ht="12.75">
      <c r="A37" s="23"/>
      <c r="B37" s="23"/>
      <c r="C37" s="19">
        <v>25</v>
      </c>
      <c r="D37" s="40">
        <v>62500</v>
      </c>
      <c r="E37" s="40">
        <f t="shared" si="1"/>
        <v>10825.677083333332</v>
      </c>
      <c r="F37" s="21">
        <v>38107</v>
      </c>
      <c r="G37" s="21">
        <v>38107</v>
      </c>
      <c r="H37" s="4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41">
        <f t="shared" si="0"/>
        <v>1187500</v>
      </c>
      <c r="X37" s="42">
        <v>29</v>
      </c>
      <c r="Y37" s="42">
        <v>1</v>
      </c>
    </row>
    <row r="38" spans="1:25" s="19" customFormat="1" ht="12.75">
      <c r="A38" s="23"/>
      <c r="B38" s="23"/>
      <c r="C38" s="19">
        <v>26</v>
      </c>
      <c r="D38" s="40"/>
      <c r="E38" s="40">
        <f t="shared" si="1"/>
        <v>10301.5625</v>
      </c>
      <c r="F38" s="21"/>
      <c r="G38" s="21">
        <v>38138</v>
      </c>
      <c r="H38" s="40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41">
        <f t="shared" si="0"/>
        <v>1187500</v>
      </c>
      <c r="X38" s="42">
        <v>29</v>
      </c>
      <c r="Y38" s="42">
        <v>1</v>
      </c>
    </row>
    <row r="39" spans="1:25" s="19" customFormat="1" ht="12.75">
      <c r="A39" s="23"/>
      <c r="B39" s="23"/>
      <c r="C39" s="19">
        <v>27</v>
      </c>
      <c r="D39" s="40"/>
      <c r="E39" s="40">
        <f t="shared" si="1"/>
        <v>10301.5625</v>
      </c>
      <c r="F39" s="21"/>
      <c r="G39" s="21">
        <v>38168</v>
      </c>
      <c r="H39" s="40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41">
        <f t="shared" si="0"/>
        <v>1187500</v>
      </c>
      <c r="X39" s="42">
        <v>29</v>
      </c>
      <c r="Y39" s="42">
        <v>1</v>
      </c>
    </row>
    <row r="40" spans="1:25" s="19" customFormat="1" ht="12.75">
      <c r="A40" s="23"/>
      <c r="B40" s="23"/>
      <c r="C40" s="19">
        <v>28</v>
      </c>
      <c r="D40" s="40">
        <v>62500</v>
      </c>
      <c r="E40" s="40">
        <f t="shared" si="1"/>
        <v>10283.489583333334</v>
      </c>
      <c r="F40" s="21">
        <v>38198</v>
      </c>
      <c r="G40" s="21">
        <v>38198</v>
      </c>
      <c r="H40" s="40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41">
        <f t="shared" si="0"/>
        <v>1125000</v>
      </c>
      <c r="X40" s="42">
        <v>29</v>
      </c>
      <c r="Y40" s="42">
        <v>1</v>
      </c>
    </row>
    <row r="41" spans="1:25" s="19" customFormat="1" ht="12.75">
      <c r="A41" s="23"/>
      <c r="B41" s="23"/>
      <c r="C41" s="19">
        <v>29</v>
      </c>
      <c r="D41" s="40"/>
      <c r="E41" s="40">
        <f t="shared" si="1"/>
        <v>9759.375</v>
      </c>
      <c r="F41" s="21"/>
      <c r="G41" s="21">
        <v>38230</v>
      </c>
      <c r="H41" s="40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41">
        <f t="shared" si="0"/>
        <v>1125000</v>
      </c>
      <c r="X41" s="42">
        <v>29</v>
      </c>
      <c r="Y41" s="42">
        <v>1</v>
      </c>
    </row>
    <row r="42" spans="1:25" s="19" customFormat="1" ht="12.75">
      <c r="A42" s="23"/>
      <c r="B42" s="23"/>
      <c r="C42" s="19">
        <v>30</v>
      </c>
      <c r="D42" s="40"/>
      <c r="E42" s="40">
        <f t="shared" si="1"/>
        <v>9759.375</v>
      </c>
      <c r="F42" s="21"/>
      <c r="G42" s="21">
        <v>38260</v>
      </c>
      <c r="H42" s="40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41">
        <f t="shared" si="0"/>
        <v>1125000</v>
      </c>
      <c r="X42" s="42">
        <v>29</v>
      </c>
      <c r="Y42" s="42">
        <v>1</v>
      </c>
    </row>
    <row r="43" spans="1:25" s="19" customFormat="1" ht="12.75">
      <c r="A43" s="23"/>
      <c r="B43" s="23"/>
      <c r="C43" s="19">
        <v>31</v>
      </c>
      <c r="D43" s="40">
        <v>62500</v>
      </c>
      <c r="E43" s="40">
        <f t="shared" si="1"/>
        <v>9723.229166666666</v>
      </c>
      <c r="F43" s="21">
        <v>38289</v>
      </c>
      <c r="G43" s="21">
        <v>38289</v>
      </c>
      <c r="H43" s="40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41">
        <f t="shared" si="0"/>
        <v>1062500</v>
      </c>
      <c r="X43" s="42">
        <v>28</v>
      </c>
      <c r="Y43" s="42">
        <v>2</v>
      </c>
    </row>
    <row r="44" spans="1:25" s="19" customFormat="1" ht="12.75">
      <c r="A44" s="23"/>
      <c r="B44" s="23"/>
      <c r="C44" s="19">
        <v>32</v>
      </c>
      <c r="D44" s="40"/>
      <c r="E44" s="40">
        <f t="shared" si="1"/>
        <v>9217.1875</v>
      </c>
      <c r="F44" s="21"/>
      <c r="G44" s="21">
        <v>38321</v>
      </c>
      <c r="H44" s="40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41">
        <f t="shared" si="0"/>
        <v>1062500</v>
      </c>
      <c r="X44" s="42">
        <v>29</v>
      </c>
      <c r="Y44" s="42">
        <v>1</v>
      </c>
    </row>
    <row r="45" spans="1:25" s="19" customFormat="1" ht="12.75">
      <c r="A45" s="23"/>
      <c r="B45" s="23"/>
      <c r="C45" s="19">
        <v>33</v>
      </c>
      <c r="D45" s="40"/>
      <c r="E45" s="40">
        <f t="shared" si="1"/>
        <v>9217.1875</v>
      </c>
      <c r="F45" s="21"/>
      <c r="G45" s="21">
        <v>38352</v>
      </c>
      <c r="H45" s="4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41">
        <f t="shared" si="0"/>
        <v>1062500</v>
      </c>
      <c r="X45" s="42">
        <v>29</v>
      </c>
      <c r="Y45" s="42">
        <v>1</v>
      </c>
    </row>
    <row r="46" spans="1:25" s="19" customFormat="1" ht="12.75">
      <c r="A46" s="23"/>
      <c r="B46" s="23"/>
      <c r="C46" s="19">
        <v>34</v>
      </c>
      <c r="D46" s="40">
        <v>62500</v>
      </c>
      <c r="E46" s="40">
        <f t="shared" si="1"/>
        <v>9199.114583333332</v>
      </c>
      <c r="F46" s="21">
        <v>38383</v>
      </c>
      <c r="G46" s="21">
        <v>38383</v>
      </c>
      <c r="H46" s="40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41">
        <f t="shared" si="0"/>
        <v>1000000</v>
      </c>
      <c r="X46" s="42">
        <v>29</v>
      </c>
      <c r="Y46" s="42">
        <v>1</v>
      </c>
    </row>
    <row r="47" spans="1:25" s="19" customFormat="1" ht="12.75">
      <c r="A47" s="23"/>
      <c r="B47" s="23"/>
      <c r="C47" s="19">
        <v>35</v>
      </c>
      <c r="D47" s="40"/>
      <c r="E47" s="40">
        <f t="shared" si="1"/>
        <v>8675</v>
      </c>
      <c r="F47" s="21"/>
      <c r="G47" s="21">
        <v>38411</v>
      </c>
      <c r="H47" s="40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41">
        <f t="shared" si="0"/>
        <v>1000000</v>
      </c>
      <c r="X47" s="42">
        <v>29</v>
      </c>
      <c r="Y47" s="42">
        <v>1</v>
      </c>
    </row>
    <row r="48" spans="1:25" s="19" customFormat="1" ht="12.75">
      <c r="A48" s="23"/>
      <c r="B48" s="23"/>
      <c r="C48" s="19">
        <v>36</v>
      </c>
      <c r="D48" s="40"/>
      <c r="E48" s="40">
        <f t="shared" si="1"/>
        <v>8675</v>
      </c>
      <c r="F48" s="21"/>
      <c r="G48" s="21">
        <v>38442</v>
      </c>
      <c r="H48" s="40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41">
        <f t="shared" si="0"/>
        <v>1000000</v>
      </c>
      <c r="X48" s="42">
        <v>29</v>
      </c>
      <c r="Y48" s="42">
        <v>1</v>
      </c>
    </row>
    <row r="49" spans="1:25" s="19" customFormat="1" ht="12.75">
      <c r="A49" s="23"/>
      <c r="B49" s="23"/>
      <c r="C49" s="19">
        <v>37</v>
      </c>
      <c r="D49" s="40">
        <v>62500</v>
      </c>
      <c r="E49" s="40">
        <f t="shared" si="1"/>
        <v>8638.854166666668</v>
      </c>
      <c r="F49" s="21">
        <v>38471</v>
      </c>
      <c r="G49" s="21">
        <v>38471</v>
      </c>
      <c r="H49" s="40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41">
        <f t="shared" si="0"/>
        <v>937500</v>
      </c>
      <c r="X49" s="42">
        <v>28</v>
      </c>
      <c r="Y49" s="42">
        <v>2</v>
      </c>
    </row>
    <row r="50" spans="1:25" s="19" customFormat="1" ht="12.75">
      <c r="A50" s="23"/>
      <c r="B50" s="23"/>
      <c r="C50" s="19">
        <v>38</v>
      </c>
      <c r="D50" s="40"/>
      <c r="E50" s="40">
        <f t="shared" si="1"/>
        <v>8132.8125</v>
      </c>
      <c r="F50" s="21"/>
      <c r="G50" s="21">
        <v>38503</v>
      </c>
      <c r="H50" s="40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41">
        <f t="shared" si="0"/>
        <v>937500</v>
      </c>
      <c r="X50" s="42">
        <v>29</v>
      </c>
      <c r="Y50" s="42">
        <v>1</v>
      </c>
    </row>
    <row r="51" spans="1:25" s="19" customFormat="1" ht="12.75">
      <c r="A51" s="23"/>
      <c r="B51" s="23"/>
      <c r="C51" s="19">
        <v>39</v>
      </c>
      <c r="D51" s="40"/>
      <c r="E51" s="40">
        <f t="shared" si="1"/>
        <v>8132.8125</v>
      </c>
      <c r="F51" s="21"/>
      <c r="G51" s="21">
        <v>38533</v>
      </c>
      <c r="H51" s="40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41">
        <f t="shared" si="0"/>
        <v>937500</v>
      </c>
      <c r="X51" s="42">
        <v>29</v>
      </c>
      <c r="Y51" s="42">
        <v>1</v>
      </c>
    </row>
    <row r="52" spans="1:25" s="19" customFormat="1" ht="12.75">
      <c r="A52" s="23"/>
      <c r="B52" s="23"/>
      <c r="C52" s="19">
        <v>40</v>
      </c>
      <c r="D52" s="40">
        <v>62500</v>
      </c>
      <c r="E52" s="40">
        <f t="shared" si="1"/>
        <v>8096.666666666667</v>
      </c>
      <c r="F52" s="21">
        <v>38562</v>
      </c>
      <c r="G52" s="21">
        <v>38562</v>
      </c>
      <c r="H52" s="40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41">
        <f t="shared" si="0"/>
        <v>875000</v>
      </c>
      <c r="X52" s="42">
        <v>28</v>
      </c>
      <c r="Y52" s="42">
        <v>2</v>
      </c>
    </row>
    <row r="53" spans="1:25" s="19" customFormat="1" ht="12.75">
      <c r="A53" s="23"/>
      <c r="B53" s="23"/>
      <c r="C53" s="19">
        <v>41</v>
      </c>
      <c r="D53" s="40"/>
      <c r="E53" s="40">
        <f t="shared" si="1"/>
        <v>7590.625</v>
      </c>
      <c r="F53" s="21"/>
      <c r="G53" s="21">
        <v>38595</v>
      </c>
      <c r="H53" s="40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41">
        <f t="shared" si="0"/>
        <v>875000</v>
      </c>
      <c r="X53" s="42">
        <v>29</v>
      </c>
      <c r="Y53" s="42">
        <v>1</v>
      </c>
    </row>
    <row r="54" spans="1:25" s="19" customFormat="1" ht="12.75">
      <c r="A54" s="23"/>
      <c r="B54" s="23"/>
      <c r="C54" s="19">
        <v>42</v>
      </c>
      <c r="D54" s="40"/>
      <c r="E54" s="40">
        <f t="shared" si="1"/>
        <v>7590.625</v>
      </c>
      <c r="F54" s="21"/>
      <c r="G54" s="21">
        <v>38625</v>
      </c>
      <c r="H54" s="40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41">
        <f t="shared" si="0"/>
        <v>875000</v>
      </c>
      <c r="X54" s="42">
        <v>29</v>
      </c>
      <c r="Y54" s="42">
        <v>1</v>
      </c>
    </row>
    <row r="55" spans="1:25" s="19" customFormat="1" ht="12.75">
      <c r="A55" s="23"/>
      <c r="B55" s="23"/>
      <c r="C55" s="19">
        <v>43</v>
      </c>
      <c r="D55" s="40">
        <v>62500</v>
      </c>
      <c r="E55" s="40">
        <f t="shared" si="1"/>
        <v>7572.552083333334</v>
      </c>
      <c r="F55" s="21">
        <v>38656</v>
      </c>
      <c r="G55" s="21">
        <v>38656</v>
      </c>
      <c r="H55" s="40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41">
        <f t="shared" si="0"/>
        <v>812500</v>
      </c>
      <c r="X55" s="42">
        <v>29</v>
      </c>
      <c r="Y55" s="42">
        <v>1</v>
      </c>
    </row>
    <row r="56" spans="1:25" s="19" customFormat="1" ht="12.75">
      <c r="A56" s="23"/>
      <c r="B56" s="23"/>
      <c r="C56" s="19">
        <v>44</v>
      </c>
      <c r="D56" s="40"/>
      <c r="E56" s="40">
        <f t="shared" si="1"/>
        <v>7048.4375</v>
      </c>
      <c r="F56" s="21"/>
      <c r="G56" s="21">
        <v>38686</v>
      </c>
      <c r="H56" s="4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41">
        <f t="shared" si="0"/>
        <v>812500</v>
      </c>
      <c r="X56" s="42">
        <v>29</v>
      </c>
      <c r="Y56" s="42">
        <v>1</v>
      </c>
    </row>
    <row r="57" spans="1:25" s="19" customFormat="1" ht="12.75">
      <c r="A57" s="23"/>
      <c r="B57" s="23"/>
      <c r="C57" s="19">
        <v>45</v>
      </c>
      <c r="D57" s="40"/>
      <c r="E57" s="40">
        <f t="shared" si="1"/>
        <v>7048.4375</v>
      </c>
      <c r="F57" s="21"/>
      <c r="G57" s="21">
        <v>38717</v>
      </c>
      <c r="H57" s="4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41">
        <f t="shared" si="0"/>
        <v>812500</v>
      </c>
      <c r="X57" s="42">
        <v>29</v>
      </c>
      <c r="Y57" s="42">
        <v>1</v>
      </c>
    </row>
    <row r="58" spans="1:25" s="19" customFormat="1" ht="12.75">
      <c r="A58" s="23"/>
      <c r="B58" s="23"/>
      <c r="C58" s="19">
        <v>46</v>
      </c>
      <c r="D58" s="40">
        <v>62500</v>
      </c>
      <c r="E58" s="40">
        <f t="shared" si="1"/>
        <v>7030.364583333333</v>
      </c>
      <c r="F58" s="21">
        <v>38748</v>
      </c>
      <c r="G58" s="21">
        <v>38748</v>
      </c>
      <c r="H58" s="40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41">
        <f t="shared" si="0"/>
        <v>750000</v>
      </c>
      <c r="X58" s="42">
        <v>29</v>
      </c>
      <c r="Y58" s="42">
        <v>1</v>
      </c>
    </row>
    <row r="59" spans="1:25" s="19" customFormat="1" ht="12.75">
      <c r="A59" s="23"/>
      <c r="B59" s="23"/>
      <c r="C59" s="19">
        <v>47</v>
      </c>
      <c r="D59" s="40"/>
      <c r="E59" s="40">
        <f t="shared" si="1"/>
        <v>6506.25</v>
      </c>
      <c r="F59" s="21"/>
      <c r="G59" s="21">
        <v>38776</v>
      </c>
      <c r="H59" s="40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41">
        <f t="shared" si="0"/>
        <v>750000</v>
      </c>
      <c r="X59" s="42">
        <v>29</v>
      </c>
      <c r="Y59" s="42">
        <v>1</v>
      </c>
    </row>
    <row r="60" spans="1:25" s="19" customFormat="1" ht="12.75">
      <c r="A60" s="23"/>
      <c r="B60" s="23"/>
      <c r="C60" s="19">
        <v>48</v>
      </c>
      <c r="D60" s="40"/>
      <c r="E60" s="40">
        <f t="shared" si="1"/>
        <v>6506.25</v>
      </c>
      <c r="F60" s="21"/>
      <c r="G60" s="21">
        <v>38807</v>
      </c>
      <c r="H60" s="4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41">
        <f t="shared" si="0"/>
        <v>750000</v>
      </c>
      <c r="X60" s="42">
        <v>29</v>
      </c>
      <c r="Y60" s="42">
        <v>1</v>
      </c>
    </row>
    <row r="61" spans="1:25" s="19" customFormat="1" ht="12.75">
      <c r="A61" s="23"/>
      <c r="B61" s="23"/>
      <c r="C61" s="19">
        <v>49</v>
      </c>
      <c r="D61" s="40">
        <v>62500</v>
      </c>
      <c r="E61" s="40">
        <f t="shared" si="1"/>
        <v>6452.03125</v>
      </c>
      <c r="F61" s="21">
        <v>38835</v>
      </c>
      <c r="G61" s="21">
        <v>38835</v>
      </c>
      <c r="H61" s="40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41">
        <f t="shared" si="0"/>
        <v>687500</v>
      </c>
      <c r="X61" s="42">
        <v>27</v>
      </c>
      <c r="Y61" s="42">
        <v>3</v>
      </c>
    </row>
    <row r="62" spans="1:25" s="19" customFormat="1" ht="12.75">
      <c r="A62" s="23"/>
      <c r="B62" s="23"/>
      <c r="C62" s="19">
        <v>50</v>
      </c>
      <c r="D62" s="40"/>
      <c r="E62" s="40">
        <f t="shared" si="1"/>
        <v>5964.0625</v>
      </c>
      <c r="F62" s="21"/>
      <c r="G62" s="21">
        <v>38868</v>
      </c>
      <c r="H62" s="40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41">
        <f t="shared" si="0"/>
        <v>687500</v>
      </c>
      <c r="X62" s="42">
        <v>29</v>
      </c>
      <c r="Y62" s="42">
        <v>1</v>
      </c>
    </row>
    <row r="63" spans="1:25" s="19" customFormat="1" ht="12.75">
      <c r="A63" s="23"/>
      <c r="B63" s="23"/>
      <c r="C63" s="19">
        <v>51</v>
      </c>
      <c r="D63" s="40"/>
      <c r="E63" s="40">
        <f t="shared" si="1"/>
        <v>5964.0625</v>
      </c>
      <c r="F63" s="21"/>
      <c r="G63" s="21">
        <v>38898</v>
      </c>
      <c r="H63" s="40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41">
        <f t="shared" si="0"/>
        <v>687500</v>
      </c>
      <c r="X63" s="42">
        <v>29</v>
      </c>
      <c r="Y63" s="42">
        <v>1</v>
      </c>
    </row>
    <row r="64" spans="1:25" s="19" customFormat="1" ht="12.75">
      <c r="A64" s="23"/>
      <c r="B64" s="23"/>
      <c r="C64" s="19">
        <v>52</v>
      </c>
      <c r="D64" s="40">
        <v>62500</v>
      </c>
      <c r="E64" s="40">
        <f t="shared" si="1"/>
        <v>5945.989583333334</v>
      </c>
      <c r="F64" s="21">
        <v>38929</v>
      </c>
      <c r="G64" s="21">
        <v>38929</v>
      </c>
      <c r="H64" s="40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41">
        <f t="shared" si="0"/>
        <v>625000</v>
      </c>
      <c r="X64" s="42">
        <v>29</v>
      </c>
      <c r="Y64" s="42">
        <v>1</v>
      </c>
    </row>
    <row r="65" spans="1:25" s="19" customFormat="1" ht="12.75">
      <c r="A65" s="23"/>
      <c r="B65" s="23"/>
      <c r="C65" s="19">
        <v>53</v>
      </c>
      <c r="D65" s="40"/>
      <c r="E65" s="40">
        <f t="shared" si="1"/>
        <v>5421.875</v>
      </c>
      <c r="F65" s="21"/>
      <c r="G65" s="21">
        <v>38960</v>
      </c>
      <c r="H65" s="40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41">
        <f t="shared" si="0"/>
        <v>625000</v>
      </c>
      <c r="X65" s="42">
        <v>29</v>
      </c>
      <c r="Y65" s="42">
        <v>1</v>
      </c>
    </row>
    <row r="66" spans="1:25" s="19" customFormat="1" ht="12.75">
      <c r="A66" s="23"/>
      <c r="B66" s="23"/>
      <c r="C66" s="19">
        <v>54</v>
      </c>
      <c r="D66" s="40"/>
      <c r="E66" s="40">
        <f t="shared" si="1"/>
        <v>5421.875</v>
      </c>
      <c r="F66" s="21"/>
      <c r="G66" s="21">
        <v>38990</v>
      </c>
      <c r="H66" s="40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41">
        <f t="shared" si="0"/>
        <v>625000</v>
      </c>
      <c r="X66" s="42">
        <v>29</v>
      </c>
      <c r="Y66" s="42">
        <v>1</v>
      </c>
    </row>
    <row r="67" spans="1:25" s="19" customFormat="1" ht="12.75">
      <c r="A67" s="23"/>
      <c r="B67" s="23"/>
      <c r="C67" s="19">
        <v>55</v>
      </c>
      <c r="D67" s="40">
        <v>62500</v>
      </c>
      <c r="E67" s="40">
        <f t="shared" si="1"/>
        <v>5403.802083333333</v>
      </c>
      <c r="F67" s="21">
        <v>39021</v>
      </c>
      <c r="G67" s="21">
        <v>39021</v>
      </c>
      <c r="H67" s="40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41">
        <f t="shared" si="0"/>
        <v>562500</v>
      </c>
      <c r="X67" s="42">
        <v>29</v>
      </c>
      <c r="Y67" s="42">
        <v>1</v>
      </c>
    </row>
    <row r="68" spans="1:25" s="19" customFormat="1" ht="12.75">
      <c r="A68" s="23"/>
      <c r="B68" s="23"/>
      <c r="C68" s="19">
        <v>56</v>
      </c>
      <c r="D68" s="40"/>
      <c r="E68" s="40">
        <f t="shared" si="1"/>
        <v>4879.6875</v>
      </c>
      <c r="F68" s="21"/>
      <c r="G68" s="21">
        <v>39051</v>
      </c>
      <c r="H68" s="40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41">
        <f t="shared" si="0"/>
        <v>562500</v>
      </c>
      <c r="X68" s="42">
        <v>29</v>
      </c>
      <c r="Y68" s="42">
        <v>1</v>
      </c>
    </row>
    <row r="69" spans="1:25" s="19" customFormat="1" ht="12.75">
      <c r="A69" s="23"/>
      <c r="B69" s="23"/>
      <c r="C69" s="19">
        <v>57</v>
      </c>
      <c r="D69" s="40"/>
      <c r="E69" s="40">
        <f t="shared" si="1"/>
        <v>4879.6875</v>
      </c>
      <c r="F69" s="21"/>
      <c r="G69" s="21">
        <v>39082</v>
      </c>
      <c r="H69" s="40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41">
        <f t="shared" si="0"/>
        <v>562500</v>
      </c>
      <c r="X69" s="42">
        <v>29</v>
      </c>
      <c r="Y69" s="42">
        <v>1</v>
      </c>
    </row>
    <row r="70" spans="1:25" s="19" customFormat="1" ht="12.75">
      <c r="A70" s="23"/>
      <c r="B70" s="23"/>
      <c r="C70" s="19">
        <v>58</v>
      </c>
      <c r="D70" s="40">
        <v>62500</v>
      </c>
      <c r="E70" s="40">
        <f t="shared" si="1"/>
        <v>4861.614583333333</v>
      </c>
      <c r="F70" s="21">
        <v>39113</v>
      </c>
      <c r="G70" s="21">
        <v>39113</v>
      </c>
      <c r="H70" s="40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41">
        <f t="shared" si="0"/>
        <v>500000</v>
      </c>
      <c r="X70" s="42">
        <v>29</v>
      </c>
      <c r="Y70" s="42">
        <v>1</v>
      </c>
    </row>
    <row r="71" spans="1:25" s="19" customFormat="1" ht="12.75">
      <c r="A71" s="23"/>
      <c r="B71" s="23"/>
      <c r="C71" s="19">
        <v>59</v>
      </c>
      <c r="D71" s="40"/>
      <c r="E71" s="40">
        <f t="shared" si="1"/>
        <v>4337.5</v>
      </c>
      <c r="F71" s="21"/>
      <c r="G71" s="21">
        <v>39141</v>
      </c>
      <c r="H71" s="40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41">
        <f t="shared" si="0"/>
        <v>500000</v>
      </c>
      <c r="X71" s="42">
        <v>29</v>
      </c>
      <c r="Y71" s="42">
        <v>1</v>
      </c>
    </row>
    <row r="72" spans="1:25" s="19" customFormat="1" ht="12.75">
      <c r="A72" s="23"/>
      <c r="B72" s="23"/>
      <c r="C72" s="19">
        <v>60</v>
      </c>
      <c r="D72" s="40"/>
      <c r="E72" s="40">
        <f t="shared" si="1"/>
        <v>4337.5</v>
      </c>
      <c r="F72" s="21"/>
      <c r="G72" s="21">
        <v>39172</v>
      </c>
      <c r="H72" s="40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41">
        <f t="shared" si="0"/>
        <v>500000</v>
      </c>
      <c r="X72" s="42">
        <v>29</v>
      </c>
      <c r="Y72" s="42">
        <v>1</v>
      </c>
    </row>
    <row r="73" spans="1:25" s="19" customFormat="1" ht="12.75">
      <c r="A73" s="23"/>
      <c r="B73" s="23"/>
      <c r="C73" s="19">
        <v>61</v>
      </c>
      <c r="D73" s="40">
        <v>62500</v>
      </c>
      <c r="E73" s="40">
        <f t="shared" si="1"/>
        <v>4319.427083333334</v>
      </c>
      <c r="F73" s="21">
        <v>39202</v>
      </c>
      <c r="G73" s="21">
        <v>39202</v>
      </c>
      <c r="H73" s="40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41">
        <f t="shared" si="0"/>
        <v>437500</v>
      </c>
      <c r="X73" s="42">
        <v>29</v>
      </c>
      <c r="Y73" s="42">
        <v>1</v>
      </c>
    </row>
    <row r="74" spans="1:25" s="19" customFormat="1" ht="12.75">
      <c r="A74" s="23"/>
      <c r="B74" s="23"/>
      <c r="C74" s="19">
        <v>62</v>
      </c>
      <c r="D74" s="40"/>
      <c r="E74" s="40">
        <f t="shared" si="1"/>
        <v>3795.3125</v>
      </c>
      <c r="F74" s="21"/>
      <c r="G74" s="21">
        <v>39233</v>
      </c>
      <c r="H74" s="40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41">
        <f t="shared" si="0"/>
        <v>437500</v>
      </c>
      <c r="X74" s="42">
        <v>29</v>
      </c>
      <c r="Y74" s="42">
        <v>1</v>
      </c>
    </row>
    <row r="75" spans="1:25" s="19" customFormat="1" ht="12.75">
      <c r="A75" s="23"/>
      <c r="B75" s="23"/>
      <c r="C75" s="19">
        <v>63</v>
      </c>
      <c r="D75" s="40"/>
      <c r="E75" s="40">
        <f t="shared" si="1"/>
        <v>3795.3125</v>
      </c>
      <c r="F75" s="21"/>
      <c r="G75" s="21">
        <v>39263</v>
      </c>
      <c r="H75" s="40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41">
        <f t="shared" si="0"/>
        <v>437500</v>
      </c>
      <c r="X75" s="42">
        <v>29</v>
      </c>
      <c r="Y75" s="42">
        <v>1</v>
      </c>
    </row>
    <row r="76" spans="1:25" s="19" customFormat="1" ht="12.75">
      <c r="A76" s="23"/>
      <c r="B76" s="23"/>
      <c r="C76" s="19">
        <v>64</v>
      </c>
      <c r="D76" s="40">
        <v>62500</v>
      </c>
      <c r="E76" s="40">
        <f t="shared" si="1"/>
        <v>3777.2395833333335</v>
      </c>
      <c r="F76" s="21">
        <v>39294</v>
      </c>
      <c r="G76" s="21">
        <v>39294</v>
      </c>
      <c r="H76" s="40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41">
        <f t="shared" si="0"/>
        <v>375000</v>
      </c>
      <c r="X76" s="42">
        <v>29</v>
      </c>
      <c r="Y76" s="42">
        <v>1</v>
      </c>
    </row>
    <row r="77" spans="1:25" s="19" customFormat="1" ht="12.75">
      <c r="A77" s="23"/>
      <c r="B77" s="23"/>
      <c r="C77" s="19">
        <v>65</v>
      </c>
      <c r="D77" s="40"/>
      <c r="E77" s="40">
        <f t="shared" si="1"/>
        <v>3253.125</v>
      </c>
      <c r="F77" s="21"/>
      <c r="G77" s="21">
        <v>39325</v>
      </c>
      <c r="H77" s="40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41">
        <f aca="true" t="shared" si="2" ref="W77:W95">W76-D77</f>
        <v>375000</v>
      </c>
      <c r="X77" s="42">
        <v>29</v>
      </c>
      <c r="Y77" s="42">
        <v>1</v>
      </c>
    </row>
    <row r="78" spans="1:25" s="19" customFormat="1" ht="12.75">
      <c r="A78" s="23"/>
      <c r="B78" s="23"/>
      <c r="C78" s="19">
        <v>66</v>
      </c>
      <c r="D78" s="40"/>
      <c r="E78" s="40">
        <f t="shared" si="1"/>
        <v>3253.125</v>
      </c>
      <c r="F78" s="21"/>
      <c r="G78" s="21">
        <v>39355</v>
      </c>
      <c r="H78" s="40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41">
        <f t="shared" si="2"/>
        <v>375000</v>
      </c>
      <c r="X78" s="42">
        <v>29</v>
      </c>
      <c r="Y78" s="42">
        <v>1</v>
      </c>
    </row>
    <row r="79" spans="1:25" s="19" customFormat="1" ht="12.75">
      <c r="A79" s="23"/>
      <c r="B79" s="23"/>
      <c r="C79" s="19">
        <v>67</v>
      </c>
      <c r="D79" s="40">
        <v>62500</v>
      </c>
      <c r="E79" s="40">
        <f aca="true" t="shared" si="3" ref="E79:E94">(($W78*$G$8)/360)*(X79)+(($W79*$G$8)/360)*(Y79)</f>
        <v>3235.0520833333335</v>
      </c>
      <c r="F79" s="21">
        <v>39386</v>
      </c>
      <c r="G79" s="21">
        <v>39386</v>
      </c>
      <c r="H79" s="40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41">
        <f t="shared" si="2"/>
        <v>312500</v>
      </c>
      <c r="X79" s="42">
        <v>29</v>
      </c>
      <c r="Y79" s="42">
        <v>1</v>
      </c>
    </row>
    <row r="80" spans="1:25" s="19" customFormat="1" ht="12.75">
      <c r="A80" s="23"/>
      <c r="B80" s="23"/>
      <c r="C80" s="19">
        <v>68</v>
      </c>
      <c r="D80" s="40"/>
      <c r="E80" s="40">
        <f t="shared" si="3"/>
        <v>2710.9375</v>
      </c>
      <c r="F80" s="21"/>
      <c r="G80" s="21">
        <v>39416</v>
      </c>
      <c r="H80" s="40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41">
        <f t="shared" si="2"/>
        <v>312500</v>
      </c>
      <c r="X80" s="42">
        <v>29</v>
      </c>
      <c r="Y80" s="42">
        <v>1</v>
      </c>
    </row>
    <row r="81" spans="1:25" s="19" customFormat="1" ht="12.75">
      <c r="A81" s="23"/>
      <c r="B81" s="23"/>
      <c r="C81" s="19">
        <v>69</v>
      </c>
      <c r="D81" s="40"/>
      <c r="E81" s="40">
        <f t="shared" si="3"/>
        <v>2710.9375</v>
      </c>
      <c r="F81" s="21"/>
      <c r="G81" s="21">
        <v>39447</v>
      </c>
      <c r="H81" s="40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41">
        <f t="shared" si="2"/>
        <v>312500</v>
      </c>
      <c r="X81" s="42">
        <v>29</v>
      </c>
      <c r="Y81" s="42">
        <v>1</v>
      </c>
    </row>
    <row r="82" spans="1:25" s="19" customFormat="1" ht="12.75">
      <c r="A82" s="23"/>
      <c r="B82" s="23"/>
      <c r="C82" s="19">
        <v>70</v>
      </c>
      <c r="D82" s="40">
        <v>62500</v>
      </c>
      <c r="E82" s="40">
        <f t="shared" si="3"/>
        <v>2692.864583333333</v>
      </c>
      <c r="F82" s="21">
        <v>39478</v>
      </c>
      <c r="G82" s="21">
        <v>39478</v>
      </c>
      <c r="H82" s="40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41">
        <f t="shared" si="2"/>
        <v>250000</v>
      </c>
      <c r="X82" s="42">
        <v>29</v>
      </c>
      <c r="Y82" s="42">
        <v>1</v>
      </c>
    </row>
    <row r="83" spans="1:25" s="19" customFormat="1" ht="12.75">
      <c r="A83" s="23"/>
      <c r="B83" s="23"/>
      <c r="C83" s="19">
        <v>71</v>
      </c>
      <c r="D83" s="40"/>
      <c r="E83" s="40">
        <f t="shared" si="3"/>
        <v>2168.75</v>
      </c>
      <c r="F83" s="21"/>
      <c r="G83" s="21">
        <v>39507</v>
      </c>
      <c r="H83" s="40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41">
        <f t="shared" si="2"/>
        <v>250000</v>
      </c>
      <c r="X83" s="42">
        <v>29</v>
      </c>
      <c r="Y83" s="42">
        <v>1</v>
      </c>
    </row>
    <row r="84" spans="1:25" s="19" customFormat="1" ht="12.75">
      <c r="A84" s="23"/>
      <c r="B84" s="23"/>
      <c r="C84" s="19">
        <v>72</v>
      </c>
      <c r="D84" s="40"/>
      <c r="E84" s="40">
        <f t="shared" si="3"/>
        <v>2168.75</v>
      </c>
      <c r="F84" s="21"/>
      <c r="G84" s="21">
        <v>39538</v>
      </c>
      <c r="H84" s="40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41">
        <f t="shared" si="2"/>
        <v>250000</v>
      </c>
      <c r="X84" s="42">
        <v>29</v>
      </c>
      <c r="Y84" s="42">
        <v>1</v>
      </c>
    </row>
    <row r="85" spans="1:25" s="19" customFormat="1" ht="12.75">
      <c r="A85" s="23"/>
      <c r="B85" s="23"/>
      <c r="C85" s="19">
        <v>73</v>
      </c>
      <c r="D85" s="40">
        <v>62500</v>
      </c>
      <c r="E85" s="40">
        <f t="shared" si="3"/>
        <v>2150.6770833333335</v>
      </c>
      <c r="F85" s="21">
        <v>39568</v>
      </c>
      <c r="G85" s="21">
        <v>39568</v>
      </c>
      <c r="H85" s="40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41">
        <f t="shared" si="2"/>
        <v>187500</v>
      </c>
      <c r="X85" s="42">
        <v>29</v>
      </c>
      <c r="Y85" s="42">
        <v>1</v>
      </c>
    </row>
    <row r="86" spans="1:25" s="19" customFormat="1" ht="12.75">
      <c r="A86" s="23"/>
      <c r="B86" s="23"/>
      <c r="C86" s="19">
        <v>74</v>
      </c>
      <c r="D86" s="40"/>
      <c r="E86" s="40">
        <f t="shared" si="3"/>
        <v>1626.5625</v>
      </c>
      <c r="F86" s="21"/>
      <c r="G86" s="21">
        <v>39599</v>
      </c>
      <c r="H86" s="40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41">
        <f t="shared" si="2"/>
        <v>187500</v>
      </c>
      <c r="X86" s="42">
        <v>29</v>
      </c>
      <c r="Y86" s="42">
        <v>1</v>
      </c>
    </row>
    <row r="87" spans="1:25" s="19" customFormat="1" ht="12.75">
      <c r="A87" s="23"/>
      <c r="B87" s="23"/>
      <c r="C87" s="19">
        <v>75</v>
      </c>
      <c r="D87" s="40"/>
      <c r="E87" s="40">
        <f t="shared" si="3"/>
        <v>1626.5625</v>
      </c>
      <c r="F87" s="21"/>
      <c r="G87" s="21">
        <v>39629</v>
      </c>
      <c r="H87" s="40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41">
        <f t="shared" si="2"/>
        <v>187500</v>
      </c>
      <c r="X87" s="42">
        <v>29</v>
      </c>
      <c r="Y87" s="42">
        <v>1</v>
      </c>
    </row>
    <row r="88" spans="1:25" s="19" customFormat="1" ht="12.75">
      <c r="A88" s="23"/>
      <c r="B88" s="23"/>
      <c r="C88" s="19">
        <v>76</v>
      </c>
      <c r="D88" s="40">
        <v>62500</v>
      </c>
      <c r="E88" s="40">
        <f t="shared" si="3"/>
        <v>1608.4895833333333</v>
      </c>
      <c r="F88" s="21">
        <v>39660</v>
      </c>
      <c r="G88" s="21">
        <v>39660</v>
      </c>
      <c r="H88" s="40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41">
        <f t="shared" si="2"/>
        <v>125000</v>
      </c>
      <c r="X88" s="42">
        <v>29</v>
      </c>
      <c r="Y88" s="42">
        <v>1</v>
      </c>
    </row>
    <row r="89" spans="1:25" s="19" customFormat="1" ht="12.75">
      <c r="A89" s="23"/>
      <c r="B89" s="23"/>
      <c r="C89" s="19">
        <v>77</v>
      </c>
      <c r="D89" s="40"/>
      <c r="E89" s="40">
        <f t="shared" si="3"/>
        <v>1084.375</v>
      </c>
      <c r="F89" s="21"/>
      <c r="G89" s="21">
        <v>39691</v>
      </c>
      <c r="H89" s="40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41">
        <f t="shared" si="2"/>
        <v>125000</v>
      </c>
      <c r="X89" s="42">
        <v>29</v>
      </c>
      <c r="Y89" s="42">
        <v>1</v>
      </c>
    </row>
    <row r="90" spans="1:25" s="19" customFormat="1" ht="12.75">
      <c r="A90" s="23"/>
      <c r="B90" s="23"/>
      <c r="C90" s="19">
        <v>78</v>
      </c>
      <c r="D90" s="40"/>
      <c r="E90" s="40">
        <f t="shared" si="3"/>
        <v>1084.375</v>
      </c>
      <c r="F90" s="21"/>
      <c r="G90" s="21">
        <v>39721</v>
      </c>
      <c r="H90" s="40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41">
        <f t="shared" si="2"/>
        <v>125000</v>
      </c>
      <c r="X90" s="42">
        <v>29</v>
      </c>
      <c r="Y90" s="42">
        <v>1</v>
      </c>
    </row>
    <row r="91" spans="1:25" s="19" customFormat="1" ht="12.75">
      <c r="A91" s="23"/>
      <c r="B91" s="23"/>
      <c r="C91" s="19">
        <v>79</v>
      </c>
      <c r="D91" s="40">
        <v>62500</v>
      </c>
      <c r="E91" s="40">
        <f t="shared" si="3"/>
        <v>1066.3020833333335</v>
      </c>
      <c r="F91" s="21">
        <v>39752</v>
      </c>
      <c r="G91" s="21">
        <v>39752</v>
      </c>
      <c r="H91" s="40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41">
        <f t="shared" si="2"/>
        <v>62500</v>
      </c>
      <c r="X91" s="42">
        <v>29</v>
      </c>
      <c r="Y91" s="42">
        <v>1</v>
      </c>
    </row>
    <row r="92" spans="1:25" s="19" customFormat="1" ht="12.75">
      <c r="A92" s="23"/>
      <c r="B92" s="23"/>
      <c r="C92" s="19">
        <v>80</v>
      </c>
      <c r="D92" s="40"/>
      <c r="E92" s="40">
        <f t="shared" si="3"/>
        <v>542.1875</v>
      </c>
      <c r="F92" s="21"/>
      <c r="G92" s="21">
        <v>39782</v>
      </c>
      <c r="H92" s="40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41">
        <f t="shared" si="2"/>
        <v>62500</v>
      </c>
      <c r="X92" s="42">
        <v>29</v>
      </c>
      <c r="Y92" s="42">
        <v>1</v>
      </c>
    </row>
    <row r="93" spans="1:25" s="19" customFormat="1" ht="12.75">
      <c r="A93" s="23"/>
      <c r="B93" s="23"/>
      <c r="C93" s="19">
        <v>81</v>
      </c>
      <c r="D93" s="40"/>
      <c r="E93" s="40">
        <f t="shared" si="3"/>
        <v>542.1875</v>
      </c>
      <c r="F93" s="21"/>
      <c r="G93" s="21">
        <v>39813</v>
      </c>
      <c r="H93" s="40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41">
        <f t="shared" si="2"/>
        <v>62500</v>
      </c>
      <c r="X93" s="42">
        <v>29</v>
      </c>
      <c r="Y93" s="42">
        <v>1</v>
      </c>
    </row>
    <row r="94" spans="1:25" s="19" customFormat="1" ht="12.75">
      <c r="A94" s="23"/>
      <c r="B94" s="23"/>
      <c r="C94" s="19">
        <v>82</v>
      </c>
      <c r="D94" s="40">
        <v>62500</v>
      </c>
      <c r="E94" s="40">
        <f t="shared" si="3"/>
        <v>18.072916666666668</v>
      </c>
      <c r="F94" s="21">
        <v>39815</v>
      </c>
      <c r="G94" s="21">
        <v>39815</v>
      </c>
      <c r="H94" s="40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41">
        <f t="shared" si="2"/>
        <v>0</v>
      </c>
      <c r="X94" s="42">
        <v>1</v>
      </c>
      <c r="Y94" s="42">
        <v>0</v>
      </c>
    </row>
    <row r="95" spans="1:25" s="19" customFormat="1" ht="12.75">
      <c r="A95" s="23"/>
      <c r="B95" s="23"/>
      <c r="C95" s="19">
        <v>83</v>
      </c>
      <c r="D95" s="40"/>
      <c r="E95" s="40"/>
      <c r="F95" s="21"/>
      <c r="G95" s="21"/>
      <c r="H95" s="40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41">
        <f t="shared" si="2"/>
        <v>0</v>
      </c>
      <c r="X95" s="42">
        <v>0</v>
      </c>
      <c r="Y95" s="42">
        <v>0</v>
      </c>
    </row>
    <row r="96" spans="1:25" s="19" customFormat="1" ht="12.75">
      <c r="A96" s="23"/>
      <c r="B96" s="23"/>
      <c r="D96" s="40"/>
      <c r="E96" s="40"/>
      <c r="F96" s="21"/>
      <c r="G96" s="21"/>
      <c r="H96" s="40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41"/>
      <c r="X96" s="42"/>
      <c r="Y96" s="42"/>
    </row>
    <row r="97" spans="1:25" s="19" customFormat="1" ht="12.75">
      <c r="A97" s="23"/>
      <c r="B97" s="23"/>
      <c r="D97" s="40"/>
      <c r="E97" s="40"/>
      <c r="G97" s="21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41"/>
      <c r="X97" s="42"/>
      <c r="Y97" s="42"/>
    </row>
    <row r="98" spans="1:25" s="19" customFormat="1" ht="12.75">
      <c r="A98" s="23"/>
      <c r="B98" s="23"/>
      <c r="D98" s="40">
        <f>SUM(D13:D96)</f>
        <v>1500000</v>
      </c>
      <c r="E98" s="40">
        <f>SUM(E13:E96)</f>
        <v>612292.3437500002</v>
      </c>
      <c r="F98" s="40"/>
      <c r="G98" s="40"/>
      <c r="H98" s="40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41"/>
      <c r="X98" s="42"/>
      <c r="Y98" s="42"/>
    </row>
    <row r="99" s="23" customFormat="1" ht="12.75"/>
    <row r="100" s="23" customFormat="1" ht="12.75">
      <c r="D100" s="23" t="s">
        <v>26</v>
      </c>
    </row>
    <row r="101" s="23" customFormat="1" ht="12.75"/>
    <row r="102" spans="4:7" s="23" customFormat="1" ht="12.75">
      <c r="D102" s="62" t="s">
        <v>27</v>
      </c>
      <c r="F102" s="62">
        <f>E98+1500</f>
        <v>613792.3437500002</v>
      </c>
      <c r="G102" s="23" t="s">
        <v>28</v>
      </c>
    </row>
    <row r="103" s="23" customFormat="1" ht="12.75"/>
    <row r="104" s="24" customFormat="1" ht="12.75"/>
    <row r="105" s="24" customFormat="1" ht="12.75">
      <c r="G105"/>
    </row>
    <row r="106" s="24" customFormat="1" ht="12.75">
      <c r="G106"/>
    </row>
  </sheetData>
  <sheetProtection selectLockedCells="1" selectUnlockedCells="1"/>
  <mergeCells count="4">
    <mergeCell ref="A1:N1"/>
    <mergeCell ref="D10:E10"/>
    <mergeCell ref="F10:G10"/>
    <mergeCell ref="J10:K10"/>
  </mergeCells>
  <printOptions horizontalCentered="1" verticalCentered="1"/>
  <pageMargins left="0.39375" right="0.43333333333333335" top="0.5902777777777778" bottom="0.5902777777777778" header="0.5118055555555555" footer="0.5118055555555555"/>
  <pageSetup horizontalDpi="300" verticalDpi="3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2010-12-14T06:53:33Z</cp:lastPrinted>
  <dcterms:created xsi:type="dcterms:W3CDTF">1998-02-11T10:19:52Z</dcterms:created>
  <dcterms:modified xsi:type="dcterms:W3CDTF">2010-12-14T06:55:04Z</dcterms:modified>
  <cp:category/>
  <cp:version/>
  <cp:contentType/>
  <cp:contentStatus/>
  <cp:revision>1</cp:revision>
</cp:coreProperties>
</file>